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DETALLES EVALUACION DEFINITIVA\"/>
    </mc:Choice>
  </mc:AlternateContent>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49" i="8" l="1"/>
  <c r="D160" i="8" s="1"/>
  <c r="E134" i="8"/>
  <c r="D159" i="8" s="1"/>
  <c r="M128" i="8"/>
  <c r="L128" i="8"/>
  <c r="K128" i="8"/>
  <c r="C130" i="8" s="1"/>
  <c r="A122" i="8"/>
  <c r="A123" i="8" s="1"/>
  <c r="A124" i="8" s="1"/>
  <c r="A125" i="8" s="1"/>
  <c r="A126" i="8" s="1"/>
  <c r="A127" i="8" s="1"/>
  <c r="A121" i="8"/>
  <c r="N120" i="8"/>
  <c r="N128" i="8" s="1"/>
  <c r="N61" i="8"/>
  <c r="L61" i="8"/>
  <c r="A54" i="8"/>
  <c r="A55" i="8" s="1"/>
  <c r="A56" i="8" s="1"/>
  <c r="A57" i="8" s="1"/>
  <c r="A58" i="8" s="1"/>
  <c r="A59" i="8" s="1"/>
  <c r="A60" i="8" s="1"/>
  <c r="C65" i="8"/>
  <c r="E44" i="8"/>
  <c r="C28" i="8"/>
  <c r="C27" i="8"/>
  <c r="C26" i="8"/>
  <c r="C25" i="8"/>
  <c r="C24" i="8"/>
  <c r="E22" i="8"/>
  <c r="E24" i="8" s="1"/>
  <c r="M61" i="8" l="1"/>
  <c r="C66" i="8" s="1"/>
  <c r="E159" i="8"/>
  <c r="C24" i="10"/>
  <c r="C23" i="10"/>
  <c r="C13" i="10"/>
  <c r="C14"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<sst xmlns="http://schemas.openxmlformats.org/spreadsheetml/2006/main" count="576" uniqueCount="279">
  <si>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</si>
  <si>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</si>
  <si>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</si>
  <si>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</si>
  <si>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</si>
  <si>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</si>
  <si>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</si>
  <si>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</si>
  <si>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</si>
  <si>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</si>
  <si>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</si>
  <si>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</si>
  <si>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</si>
  <si>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</si>
  <si>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</si>
  <si>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</si>
  <si>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</si>
  <si>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</si>
  <si>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</si>
  <si>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</si>
  <si>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</si>
  <si>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</si>
  <si>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</si>
  <si>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</si>
  <si>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</si>
  <si>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</si>
  <si>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</si>
  <si>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</si>
  <si>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</si>
  <si>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</si>
  <si>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</si>
  <si>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</si>
  <si>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</si>
  <si>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</si>
  <si>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</si>
  <si>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</si>
  <si>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</si>
  <si>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</si>
  <si>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</si>
  <si>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</si>
  <si>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</si>
  <si>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</si>
  <si>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</si>
  <si>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</si>
  <si>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</si>
  <si>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</si>
  <si>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</si>
  <si>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</si>
  <si>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</si>
  <si>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</si>
  <si>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</si>
  <si>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</si>
  <si>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</si>
  <si>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</si>
  <si>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</si>
  <si>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</si>
  <si>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</si>
  <si>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</si>
  <si>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</si>
  <si>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</si>
  <si>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</si>
  <si>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</si>
  <si>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</si>
  <si>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</si>
  <si>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</si>
  <si>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</si>
  <si>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</si>
  <si>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</si>
  <si>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</si>
  <si>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</si>
  <si>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</si>
  <si>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</si>
  <si>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</si>
  <si>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</si>
  <si>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</si>
  <si>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</si>
  <si>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</si>
  <si>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</si>
  <si>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</si>
  <si>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</si>
  <si>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</si>
  <si>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</si>
  <si>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</si>
  <si>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</si>
  <si>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</si>
  <si>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</si>
  <si>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</si>
  <si>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</si>
  <si>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</si>
  <si>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</si>
  <si>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</si>
  <si>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</si>
  <si>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</si>
  <si>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</si>
  <si>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</si>
  <si>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</si>
  <si>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</si>
  <si>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</si>
  <si>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</si>
  <si>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</si>
  <si>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</si>
  <si>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</si>
  <si>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</si>
  <si>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</si>
  <si>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</si>
  <si>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</si>
  <si>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</si>
  <si>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</si>
  <si>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</si>
  <si>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</si>
  <si>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</si>
  <si>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</si>
  <si>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</si>
  <si>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</si>
  <si>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</si>
  <si>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</si>
  <si>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</si>
  <si>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</si>
  <si>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</si>
  <si>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</si>
  <si>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</si>
  <si>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</si>
  <si>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</si>
  <si>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</si>
  <si>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</si>
  <si>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</si>
  <si>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</si>
  <si>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</si>
  <si>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</si>
  <si>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</si>
  <si>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</si>
  <si>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</si>
  <si>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</si>
  <si>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</si>
  <si>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</si>
  <si>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</si>
  <si>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</si>
  <si>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</si>
  <si>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</si>
  <si>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</si>
  <si>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</si>
  <si>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</si>
  <si>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</si>
  <si>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</si>
  <si>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</si>
  <si>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</si>
  <si>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</si>
  <si>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</si>
  <si>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</si>
  <si>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</si>
  <si>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</si>
  <si>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</si>
  <si>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</si>
  <si>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</si>
  <si>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</si>
  <si>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</si>
  <si>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</si>
  <si>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</si>
  <si>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</si>
  <si>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</si>
  <si>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</si>
  <si>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</si>
  <si>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</si>
  <si>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</si>
  <si>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</si>
  <si>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</si>
  <si>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</si>
  <si>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</si>
  <si>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</si>
  <si>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CONSULTA ANTECEDENTES JUDICIALES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</si>
  <si>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</si>
  <si>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</si>
  <si>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</si>
  <si>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</si>
  <si>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</si>
  <si>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</si>
  <si>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36-38</t>
  </si>
  <si>
    <r>
      <t xml:space="preserve">PROPONENTE No. </t>
    </r>
    <r>
      <rPr>
        <b/>
        <sz val="10"/>
        <color rgb="FFFF0000"/>
        <rFont val="Arial"/>
        <family val="2"/>
      </rPr>
      <t>10</t>
    </r>
    <r>
      <rPr>
        <b/>
        <sz val="10"/>
        <color theme="1"/>
        <rFont val="Arial"/>
        <family val="2"/>
      </rPr>
      <t>.  COOPERATIVA DE BIENESTAR SOCIAL.  COBIENESTAR</t>
    </r>
  </si>
  <si>
    <t>4 A 7</t>
  </si>
  <si>
    <t>25 A 29</t>
  </si>
  <si>
    <t>9 A 16</t>
  </si>
  <si>
    <t>REGISTRO ÚNICO DE PROPONENTES</t>
  </si>
  <si>
    <t>41-110</t>
  </si>
  <si>
    <t>PODER EN CASO DE QUE EL PROPONENTE ACTÚE A TRAVÉS DE APODERADO</t>
  </si>
  <si>
    <t>40-41</t>
  </si>
  <si>
    <t>RESOLUCION POR LA CUAL EL ICBF OTORGA O RECONOCE PERSONERIA EN LOS CASOS QUE APLIQUE</t>
  </si>
  <si>
    <t>22 A 24</t>
  </si>
  <si>
    <t>Resolución No.05082 DEL 04/08/2014</t>
  </si>
  <si>
    <t>GRUPO  11</t>
  </si>
  <si>
    <t xml:space="preserve">
42-44-101074992 por valor de $ 94,599,129,30  grupo 11
</t>
  </si>
  <si>
    <t>COOPERATIVA DE BIENESTAR SOCIAL</t>
  </si>
  <si>
    <t>810,000,523-9</t>
  </si>
  <si>
    <t xml:space="preserve">CUMPLE </t>
  </si>
  <si>
    <t>EL PROPONENTE CUMPLE ___X___ NO CUMPLE _______</t>
  </si>
  <si>
    <t>COOPERATIVA DE BIENESTAR SOCIAL COBIENESTAR</t>
  </si>
  <si>
    <t>ICBF REGIONAL CALDAS</t>
  </si>
  <si>
    <t>153-158</t>
  </si>
  <si>
    <t>MUNDOS HERMANOS GRUPO 1</t>
  </si>
  <si>
    <t>CDI - MODALIDAD FAMILIAR</t>
  </si>
  <si>
    <t>PLATA RETIRO CACIQUE LOS LOBOS - PALESTINA - CZ DEL CAFÉ</t>
  </si>
  <si>
    <t>NA</t>
  </si>
  <si>
    <t>MUNDOS HERMANOS GRUPO 2</t>
  </si>
  <si>
    <t>LOBOS REPOSO HIGUERON - PALESTINA - CZ DEL CAFÉ</t>
  </si>
  <si>
    <t>MUNDOS HERMANOS  GRUPO 3</t>
  </si>
  <si>
    <t>INQUISION CARTAGENA - PALESTINA - CZ DEL CAFÉ</t>
  </si>
  <si>
    <t>CDI FAMILIAR BELALCAZAR</t>
  </si>
  <si>
    <t xml:space="preserve"> - BELALCAZAR  - CZ DEL CAFÉ</t>
  </si>
  <si>
    <t>CDI FAMILIAR SAN JOSE</t>
  </si>
  <si>
    <t>Calle 14 N° 4-16 - SAN JOSE  - CZ DEL CAFÉ</t>
  </si>
  <si>
    <t>1/300</t>
  </si>
  <si>
    <t>MARIA ESPERANZA ALVAREZ CORTES</t>
  </si>
  <si>
    <t>LICENCIADO EN PEDAGOGÍA REEDUCATIVA</t>
  </si>
  <si>
    <t>FUNDACION UNIVERSITARIA LUIS AMIGO</t>
  </si>
  <si>
    <t>0/12/1995</t>
  </si>
  <si>
    <t>COBIENESTAR</t>
  </si>
  <si>
    <t>09/07/2012-20/12/2012
14/01/2013-30/12/2013
13/01/2014-A LA FECHA</t>
  </si>
  <si>
    <t>COORDINADORA</t>
  </si>
  <si>
    <t>DORA ARGENY GARCÍA MARTINEZ</t>
  </si>
  <si>
    <t>FUNCACION UNIVERSITARIA LUIS AMIGO</t>
  </si>
  <si>
    <t>COOBIENESTAR</t>
  </si>
  <si>
    <t>05/07/2012-31/12/2012
10/01/2013-31/12/2013
13/01/2014-A LA FECHA</t>
  </si>
  <si>
    <t>ADRIANA MARIA VELASQUEZ VILLADA</t>
  </si>
  <si>
    <t>LICENCIADO EN EDUCACION BÁSICA CON ENFASIS EN ORIENTACION ESCOLAR</t>
  </si>
  <si>
    <t>UNIVERSIDAD DEL QUINDIO</t>
  </si>
  <si>
    <t>26/09/2003-30/09/2003
12/05/2014 A LA FECHA</t>
  </si>
  <si>
    <t>DOCENTE
DOCENTE</t>
  </si>
  <si>
    <t>APOYO PSICOSOCIAL</t>
  </si>
  <si>
    <t>1/150</t>
  </si>
  <si>
    <t>MARIA DEL ROSARIO GIRALDO MANRIQUE</t>
  </si>
  <si>
    <t>PSICOLOGA</t>
  </si>
  <si>
    <t>UNIVERSIDAD ANTONIO NARIÑO</t>
  </si>
  <si>
    <t>07/07/2012-31/12/2012
14/01/2013-31/12/2013
13/01/2014-A LA FECHA</t>
  </si>
  <si>
    <t>PROFESIONAL EN DESARROLLO FAMILIAR</t>
  </si>
  <si>
    <t>UNIVERSIDAD DE CALDAS</t>
  </si>
  <si>
    <t>DIANA PAOLA ARISTIZABAL DUQUE</t>
  </si>
  <si>
    <t>UNIVERSIDAD SAN BUENAVENTURA</t>
  </si>
  <si>
    <t>HOSPITAL MILITAR DE TOLEMAIDA</t>
  </si>
  <si>
    <t>01/02/2009-30/03/2009
01/04/2009-30/09/2009
01/10/2009-31/12/2009
06/01/2010-30/09/2010
30/10/2010-31/12/2010
07/01/2011-30/08/2011
01/09/2011-31/12/2011
01/01/2012-15/12/2012
09/01/2013-24/12/2013
08/01/2014-30/06/2014</t>
  </si>
  <si>
    <t>MAGDA ELENA RICO RESTREPO</t>
  </si>
  <si>
    <t>UNIVERSIDAD DE MANIZALES</t>
  </si>
  <si>
    <r>
      <rPr>
        <b/>
        <sz val="9"/>
        <color theme="1"/>
        <rFont val="Calibri"/>
        <family val="2"/>
        <scheme val="minor"/>
      </rPr>
      <t xml:space="preserve">CUMPLE PROPORCION </t>
    </r>
    <r>
      <rPr>
        <b/>
        <sz val="11"/>
        <color theme="1"/>
        <rFont val="Calibri"/>
        <family val="2"/>
        <scheme val="minor"/>
      </rPr>
      <t xml:space="preserve">
SI /NO</t>
    </r>
  </si>
  <si>
    <t>17-20130-122</t>
  </si>
  <si>
    <t>767-769</t>
  </si>
  <si>
    <t>LEOSURELLY ORTIZ HERNANDEZ</t>
  </si>
  <si>
    <t>03/11/2012-30/12/2012
10/01/2013-31/12/2013
13/01/2014-A LA FECHA</t>
  </si>
  <si>
    <t>OLGA NIDIA GRAJALES NARANJO</t>
  </si>
  <si>
    <t>LICENCIADA EN EDUCACIÓN BASICA CON ENFASIS EN EDUCACION ESCOLAR</t>
  </si>
  <si>
    <t>SECRETARIA DE EDUCACION DE ANSERMA
INSITUCION EDUCATIVA AGROPECUARIA SANTA ANA
INSTITUCION EDUCATIVA GUÁTICA
INSTITUCION EDUCATIV AL HORRO
CORPORACION INTEGRAL PARA LA CULTURA Y EL DLLO HUMANO</t>
  </si>
  <si>
    <t>11/03/1996-11/04/1996
(NO ESPECIFICA)
(NO ESPECIFÍCA)
01/11/2006-21/07/2008
14/10/2008-12/12/2008,
24/03/2009-08/08/2009,
16/02/2010-05/03/2010.</t>
  </si>
  <si>
    <t>PROMOTORA DE HOGAR Y BIENESTAR DE EDUCACION DE ADULTOS
DOCENTE
DOCENTE
DOCENTE
COORDINADORA DE ATENCION INTEGRAL A LA PRIMERA INFANCIA</t>
  </si>
  <si>
    <t>1/5000</t>
  </si>
  <si>
    <t>ANDRES FERNANDO DIAZ BETANCUR</t>
  </si>
  <si>
    <t>CONTADOR PUBLICO</t>
  </si>
  <si>
    <t>EPS INDIGENA MAYAMAS</t>
  </si>
  <si>
    <t>01/01/2004-31/12/2004
01/01/2005-31/12/2005
01/01/2006-31/12/2006
01/01/2007-30/11/2007</t>
  </si>
  <si>
    <t>CONTADOR Y COORDINADOR ADMINISTRATIVO Y FINANCIERO</t>
  </si>
  <si>
    <t>Si</t>
  </si>
  <si>
    <t>11, 36</t>
  </si>
  <si>
    <t>33,06</t>
  </si>
  <si>
    <t>754,755,756</t>
  </si>
  <si>
    <t>El total de cupos ejecutados es de 2394- le sobran  1470</t>
  </si>
  <si>
    <t>El total de cupos conntratos es de 2604, le sobran 1870</t>
  </si>
  <si>
    <t xml:space="preserve">ESCUELA RURAL ALVARO DE MENDOZA
COBIENESTAR
</t>
  </si>
  <si>
    <t>DIANA MARCELA CALDERON AGUIRRE</t>
  </si>
  <si>
    <t>UNIVERSIDAD DE SAN BUENAVENTURA</t>
  </si>
  <si>
    <t>ALTA CONSEJERIA PARA LA REINTEGRACION SOCIAL Y ECONOMICA DE PERSONAS  Y GRUPOS ALZADOS EN ARMAS
COBIENESTAR</t>
  </si>
  <si>
    <t xml:space="preserve">02/03/2009-18/10/2009
</t>
  </si>
  <si>
    <t xml:space="preserve">PRACTICA PROFESOINAL
</t>
  </si>
  <si>
    <t>LINA MARIA GARCIA GARCIA</t>
  </si>
  <si>
    <t>UNAD</t>
  </si>
  <si>
    <t>UNAD
INSTITUCION EDUCATIVA PALBO SEXTO
COMISARIA SUPIA CALDAS</t>
  </si>
  <si>
    <t>01-02-2012/01-06-2013
01-06-2012-31-12-2012
31.010.2013/30_04/2014</t>
  </si>
  <si>
    <t>TRABAJADOR SOCIAL</t>
  </si>
  <si>
    <t>PROFESIONAL DE APOYO HOGAR TUTOR</t>
  </si>
  <si>
    <t>01-02-2013/ 15-12-2013</t>
  </si>
  <si>
    <t>No se tienen en cuenta porque se reporto como experiencia habilitante en el grupo 14</t>
  </si>
  <si>
    <t>17-2011-0022</t>
  </si>
  <si>
    <t>YURANNY ANDREA LEON GUEVARA</t>
  </si>
  <si>
    <t xml:space="preserve">26/06/2013-A LA FECHA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</si>
</sst>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0"/>
      <color rgb="FFFF0000"/>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6">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applyAlignment="1">
      <alignment horizontal="center" vertical="center"/>
    </xf>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4" fontId="0" fillId="0" borderId="0" xfId="0" applyNumberFormat="1" applyAlignment="1">
      <alignment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2" fillId="0" borderId="1" xfId="0" applyFont="1" applyBorder="1"/>
    <xf numFmtId="14" fontId="0" fillId="0" borderId="1" xfId="0" applyNumberFormat="1" applyBorder="1" applyAlignment="1"/>
    <xf numFmtId="0" fontId="2" fillId="0" borderId="1" xfId="0" applyFont="1" applyFill="1" applyBorder="1"/>
    <xf numFmtId="0" fontId="0" fillId="0" borderId="1" xfId="0"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3" fontId="13" fillId="0" borderId="1" xfId="0"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right" vertical="center" wrapText="1"/>
    </xf>
    <xf numFmtId="0" fontId="0" fillId="0" borderId="1" xfId="0" applyBorder="1" applyAlignment="1">
      <alignment vertical="top" wrapText="1"/>
    </xf>
    <xf numFmtId="0" fontId="0" fillId="0" borderId="1" xfId="0" applyFill="1" applyBorder="1" applyAlignment="1">
      <alignment vertical="top" wrapText="1"/>
    </xf>
    <xf numFmtId="49" fontId="0" fillId="0" borderId="1" xfId="0" applyNumberFormat="1" applyBorder="1" applyAlignment="1">
      <alignment wrapText="1"/>
    </xf>
    <xf numFmtId="0" fontId="0" fillId="0" borderId="1" xfId="0" applyBorder="1" applyAlignment="1">
      <alignment vertical="top"/>
    </xf>
    <xf numFmtId="0" fontId="0" fillId="0" borderId="1" xfId="0" applyFill="1" applyBorder="1" applyAlignment="1">
      <alignment vertical="top"/>
    </xf>
    <xf numFmtId="0" fontId="1" fillId="0" borderId="1" xfId="0" applyFont="1" applyBorder="1" applyAlignment="1">
      <alignment horizontal="center" vertical="center"/>
    </xf>
    <xf numFmtId="0" fontId="2" fillId="0" borderId="1" xfId="0" applyFon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0" fontId="0" fillId="0" borderId="0" xfId="0" applyAlignment="1">
      <alignment horizontal="left" vertical="center"/>
    </xf>
    <xf numFmtId="0" fontId="2" fillId="0" borderId="1" xfId="0" applyFont="1" applyFill="1" applyBorder="1" applyAlignment="1">
      <alignment horizontal="left" vertical="center"/>
    </xf>
    <xf numFmtId="14" fontId="0" fillId="0" borderId="1" xfId="0" applyNumberFormat="1" applyBorder="1" applyAlignment="1">
      <alignment horizontal="left" vertical="center" wrapText="1"/>
    </xf>
    <xf numFmtId="168" fontId="13" fillId="11" borderId="1" xfId="1" applyNumberFormat="1" applyFont="1" applyFill="1" applyBorder="1" applyAlignment="1">
      <alignment horizontal="right" vertical="center" wrapText="1"/>
    </xf>
    <xf numFmtId="0" fontId="2" fillId="0"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39" fillId="0" borderId="1" xfId="0" applyFont="1" applyBorder="1" applyAlignment="1">
      <alignment horizontal="center"/>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4" borderId="1" xfId="0" applyFont="1" applyFill="1" applyBorder="1" applyAlignment="1">
      <alignment horizontal="center" vertical="center"/>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39" fillId="0" borderId="5" xfId="0" applyFont="1" applyBorder="1" applyAlignment="1">
      <alignment horizontal="left" vertical="top"/>
    </xf>
    <xf numFmtId="0" fontId="39" fillId="0" borderId="39" xfId="0" applyFont="1" applyBorder="1" applyAlignment="1">
      <alignment horizontal="left" vertical="top"/>
    </xf>
    <xf numFmtId="0" fontId="39" fillId="0" borderId="14" xfId="0" applyFont="1" applyBorder="1" applyAlignment="1">
      <alignment horizontal="left" vertical="top"/>
    </xf>
    <xf numFmtId="0" fontId="39" fillId="0" borderId="5" xfId="0" applyFont="1" applyBorder="1" applyAlignment="1">
      <alignment horizontal="center" vertical="center" wrapText="1"/>
    </xf>
    <xf numFmtId="0" fontId="39" fillId="0" borderId="39"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5" xfId="0" applyFont="1" applyBorder="1" applyAlignment="1">
      <alignment horizontal="center"/>
    </xf>
    <xf numFmtId="0" fontId="39" fillId="0" borderId="39" xfId="0" applyFont="1" applyBorder="1" applyAlignment="1">
      <alignment horizontal="center"/>
    </xf>
    <xf numFmtId="0" fontId="39" fillId="0" borderId="14" xfId="0" applyFont="1" applyBorder="1" applyAlignment="1">
      <alignment horizontal="center"/>
    </xf>
    <xf numFmtId="0" fontId="39" fillId="0" borderId="0" xfId="0" applyFont="1" applyBorder="1" applyAlignment="1">
      <alignment horizontal="center"/>
    </xf>
    <xf numFmtId="0" fontId="39" fillId="0" borderId="0" xfId="0" applyFont="1" applyBorder="1" applyAlignment="1">
      <alignment horizontal="center" wrapText="1"/>
    </xf>
    <xf numFmtId="0" fontId="38"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39" fillId="0" borderId="1" xfId="0" applyFont="1" applyBorder="1" applyAlignment="1">
      <alignment horizont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41" xfId="0" applyBorder="1" applyAlignment="1">
      <alignment horizont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0" fillId="0" borderId="5" xfId="0" applyBorder="1" applyAlignment="1">
      <alignment horizontal="left" vertical="center"/>
    </xf>
    <xf numFmtId="0" fontId="0" fillId="0" borderId="14" xfId="0"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left"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28" xfId="0" applyBorder="1"/>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29" xfId="0" applyFont="1" applyFill="1" applyBorder="1" applyAlignment="1">
      <alignment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46"/>
  <sheetViews>
    <sheetView zoomScale="75" zoomScaleNormal="75" workbookViewId="0">
      <selection activeCell="H33" sqref="H33:L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4" t="s">
        <v>86</v>
      </c>
      <c r="B2" s="194"/>
      <c r="C2" s="194"/>
      <c r="D2" s="194"/>
      <c r="E2" s="194"/>
      <c r="F2" s="194"/>
      <c r="G2" s="194"/>
      <c r="H2" s="194"/>
      <c r="I2" s="194"/>
      <c r="J2" s="194"/>
      <c r="K2" s="194"/>
      <c r="L2" s="194"/>
    </row>
    <row r="4" spans="1:12" ht="16.5" x14ac:dyDescent="0.25">
      <c r="A4" s="179" t="s">
        <v>64</v>
      </c>
      <c r="B4" s="179"/>
      <c r="C4" s="179"/>
      <c r="D4" s="179"/>
      <c r="E4" s="179"/>
      <c r="F4" s="179"/>
      <c r="G4" s="179"/>
      <c r="H4" s="179"/>
      <c r="I4" s="179"/>
      <c r="J4" s="179"/>
      <c r="K4" s="179"/>
      <c r="L4" s="179"/>
    </row>
    <row r="5" spans="1:12" ht="16.5" x14ac:dyDescent="0.25">
      <c r="A5" s="57"/>
    </row>
    <row r="6" spans="1:12" ht="16.5" x14ac:dyDescent="0.25">
      <c r="A6" s="179" t="s">
        <v>146</v>
      </c>
      <c r="B6" s="179"/>
      <c r="C6" s="179"/>
      <c r="D6" s="179"/>
      <c r="E6" s="179"/>
      <c r="F6" s="179"/>
      <c r="G6" s="179"/>
      <c r="H6" s="179"/>
      <c r="I6" s="179"/>
      <c r="J6" s="179"/>
      <c r="K6" s="179"/>
      <c r="L6" s="179"/>
    </row>
    <row r="7" spans="1:12" ht="16.5" x14ac:dyDescent="0.25">
      <c r="A7" s="58"/>
    </row>
    <row r="8" spans="1:12" ht="109.5" customHeight="1" x14ac:dyDescent="0.25">
      <c r="A8" s="180" t="s">
        <v>147</v>
      </c>
      <c r="B8" s="180"/>
      <c r="C8" s="180"/>
      <c r="D8" s="180"/>
      <c r="E8" s="180"/>
      <c r="F8" s="180"/>
      <c r="G8" s="180"/>
      <c r="H8" s="180"/>
      <c r="I8" s="180"/>
      <c r="J8" s="180"/>
      <c r="K8" s="180"/>
      <c r="L8" s="180"/>
    </row>
    <row r="9" spans="1:12" ht="45.75" customHeight="1" x14ac:dyDescent="0.25">
      <c r="A9" s="180"/>
      <c r="B9" s="180"/>
      <c r="C9" s="180"/>
      <c r="D9" s="180"/>
      <c r="E9" s="180"/>
      <c r="F9" s="180"/>
      <c r="G9" s="180"/>
      <c r="H9" s="180"/>
      <c r="I9" s="180"/>
      <c r="J9" s="180"/>
      <c r="K9" s="180"/>
      <c r="L9" s="180"/>
    </row>
    <row r="10" spans="1:12" ht="28.5" customHeight="1" x14ac:dyDescent="0.25">
      <c r="A10" s="180" t="s">
        <v>88</v>
      </c>
      <c r="B10" s="180"/>
      <c r="C10" s="180"/>
      <c r="D10" s="180"/>
      <c r="E10" s="180"/>
      <c r="F10" s="180"/>
      <c r="G10" s="180"/>
      <c r="H10" s="180"/>
      <c r="I10" s="180"/>
      <c r="J10" s="180"/>
      <c r="K10" s="180"/>
      <c r="L10" s="180"/>
    </row>
    <row r="11" spans="1:12" ht="28.5" customHeight="1" x14ac:dyDescent="0.25">
      <c r="A11" s="180"/>
      <c r="B11" s="180"/>
      <c r="C11" s="180"/>
      <c r="D11" s="180"/>
      <c r="E11" s="180"/>
      <c r="F11" s="180"/>
      <c r="G11" s="180"/>
      <c r="H11" s="180"/>
      <c r="I11" s="180"/>
      <c r="J11" s="180"/>
      <c r="K11" s="180"/>
      <c r="L11" s="180"/>
    </row>
    <row r="12" spans="1:12" ht="15.75" thickBot="1" x14ac:dyDescent="0.3"/>
    <row r="13" spans="1:12" ht="15.75" thickBot="1" x14ac:dyDescent="0.3">
      <c r="A13" s="59" t="s">
        <v>65</v>
      </c>
      <c r="B13" s="181" t="s">
        <v>85</v>
      </c>
      <c r="C13" s="182"/>
      <c r="D13" s="182"/>
      <c r="E13" s="182"/>
      <c r="F13" s="182"/>
      <c r="G13" s="182"/>
      <c r="H13" s="182"/>
      <c r="I13" s="182"/>
      <c r="J13" s="182"/>
      <c r="K13" s="182"/>
      <c r="L13" s="182"/>
    </row>
    <row r="14" spans="1:12" s="75" customFormat="1" ht="25.5" customHeight="1" thickBot="1" x14ac:dyDescent="0.3">
      <c r="A14" s="60">
        <v>1</v>
      </c>
      <c r="B14" s="197" t="s">
        <v>170</v>
      </c>
      <c r="C14" s="198" t="s">
        <v>148</v>
      </c>
      <c r="D14" s="198" t="s">
        <v>148</v>
      </c>
      <c r="E14" s="198" t="s">
        <v>148</v>
      </c>
      <c r="F14" s="198" t="s">
        <v>148</v>
      </c>
      <c r="G14" s="198" t="s">
        <v>148</v>
      </c>
      <c r="H14" s="198" t="s">
        <v>148</v>
      </c>
      <c r="I14" s="198" t="s">
        <v>148</v>
      </c>
      <c r="J14" s="198" t="s">
        <v>148</v>
      </c>
      <c r="K14" s="198" t="s">
        <v>148</v>
      </c>
      <c r="L14" s="199" t="s">
        <v>148</v>
      </c>
    </row>
    <row r="15" spans="1:12" s="75" customFormat="1" ht="15.75" thickBot="1" x14ac:dyDescent="0.3">
      <c r="A15" s="60">
        <f>SUM(A14+1)</f>
        <v>2</v>
      </c>
      <c r="B15" s="197" t="s">
        <v>171</v>
      </c>
      <c r="C15" s="198" t="s">
        <v>149</v>
      </c>
      <c r="D15" s="198" t="s">
        <v>149</v>
      </c>
      <c r="E15" s="198" t="s">
        <v>149</v>
      </c>
      <c r="F15" s="198" t="s">
        <v>149</v>
      </c>
      <c r="G15" s="198" t="s">
        <v>149</v>
      </c>
      <c r="H15" s="198" t="s">
        <v>149</v>
      </c>
      <c r="I15" s="198" t="s">
        <v>149</v>
      </c>
      <c r="J15" s="198" t="s">
        <v>149</v>
      </c>
      <c r="K15" s="198" t="s">
        <v>149</v>
      </c>
      <c r="L15" s="199" t="s">
        <v>149</v>
      </c>
    </row>
    <row r="16" spans="1:12" s="75" customFormat="1" ht="15.75" thickBot="1" x14ac:dyDescent="0.3">
      <c r="A16" s="60">
        <f t="shared" ref="A16:A27" si="0">SUM(A15+1)</f>
        <v>3</v>
      </c>
      <c r="B16" s="197" t="s">
        <v>160</v>
      </c>
      <c r="C16" s="198" t="s">
        <v>150</v>
      </c>
      <c r="D16" s="198" t="s">
        <v>150</v>
      </c>
      <c r="E16" s="198" t="s">
        <v>150</v>
      </c>
      <c r="F16" s="198" t="s">
        <v>150</v>
      </c>
      <c r="G16" s="198" t="s">
        <v>150</v>
      </c>
      <c r="H16" s="198" t="s">
        <v>150</v>
      </c>
      <c r="I16" s="198" t="s">
        <v>150</v>
      </c>
      <c r="J16" s="198" t="s">
        <v>150</v>
      </c>
      <c r="K16" s="198" t="s">
        <v>150</v>
      </c>
      <c r="L16" s="199" t="s">
        <v>150</v>
      </c>
    </row>
    <row r="17" spans="1:14" s="75" customFormat="1" ht="15.75" thickBot="1" x14ac:dyDescent="0.3">
      <c r="A17" s="60">
        <f t="shared" si="0"/>
        <v>4</v>
      </c>
      <c r="B17" s="197" t="s">
        <v>161</v>
      </c>
      <c r="C17" s="198" t="s">
        <v>151</v>
      </c>
      <c r="D17" s="198" t="s">
        <v>151</v>
      </c>
      <c r="E17" s="198" t="s">
        <v>151</v>
      </c>
      <c r="F17" s="198" t="s">
        <v>151</v>
      </c>
      <c r="G17" s="198" t="s">
        <v>151</v>
      </c>
      <c r="H17" s="198" t="s">
        <v>151</v>
      </c>
      <c r="I17" s="198" t="s">
        <v>151</v>
      </c>
      <c r="J17" s="198" t="s">
        <v>151</v>
      </c>
      <c r="K17" s="198" t="s">
        <v>151</v>
      </c>
      <c r="L17" s="199" t="s">
        <v>151</v>
      </c>
    </row>
    <row r="18" spans="1:14" s="75" customFormat="1" ht="15.75" thickBot="1" x14ac:dyDescent="0.3">
      <c r="A18" s="60">
        <f t="shared" si="0"/>
        <v>5</v>
      </c>
      <c r="B18" s="197" t="s">
        <v>152</v>
      </c>
      <c r="C18" s="198" t="s">
        <v>152</v>
      </c>
      <c r="D18" s="198" t="s">
        <v>152</v>
      </c>
      <c r="E18" s="198" t="s">
        <v>152</v>
      </c>
      <c r="F18" s="198" t="s">
        <v>152</v>
      </c>
      <c r="G18" s="198" t="s">
        <v>152</v>
      </c>
      <c r="H18" s="198" t="s">
        <v>152</v>
      </c>
      <c r="I18" s="198" t="s">
        <v>152</v>
      </c>
      <c r="J18" s="198" t="s">
        <v>152</v>
      </c>
      <c r="K18" s="198" t="s">
        <v>152</v>
      </c>
      <c r="L18" s="199" t="s">
        <v>152</v>
      </c>
    </row>
    <row r="19" spans="1:14" s="75" customFormat="1" ht="15.75" thickBot="1" x14ac:dyDescent="0.3">
      <c r="A19" s="60">
        <f t="shared" si="0"/>
        <v>6</v>
      </c>
      <c r="B19" s="197" t="s">
        <v>153</v>
      </c>
      <c r="C19" s="198" t="s">
        <v>153</v>
      </c>
      <c r="D19" s="198" t="s">
        <v>153</v>
      </c>
      <c r="E19" s="198" t="s">
        <v>153</v>
      </c>
      <c r="F19" s="198" t="s">
        <v>153</v>
      </c>
      <c r="G19" s="198" t="s">
        <v>153</v>
      </c>
      <c r="H19" s="198" t="s">
        <v>153</v>
      </c>
      <c r="I19" s="198" t="s">
        <v>153</v>
      </c>
      <c r="J19" s="198" t="s">
        <v>153</v>
      </c>
      <c r="K19" s="198" t="s">
        <v>153</v>
      </c>
      <c r="L19" s="199" t="s">
        <v>153</v>
      </c>
    </row>
    <row r="20" spans="1:14" s="75" customFormat="1" ht="15.75" thickBot="1" x14ac:dyDescent="0.3">
      <c r="A20" s="60">
        <f t="shared" si="0"/>
        <v>7</v>
      </c>
      <c r="B20" s="197" t="s">
        <v>172</v>
      </c>
      <c r="C20" s="198" t="s">
        <v>154</v>
      </c>
      <c r="D20" s="198" t="s">
        <v>154</v>
      </c>
      <c r="E20" s="198" t="s">
        <v>154</v>
      </c>
      <c r="F20" s="198" t="s">
        <v>154</v>
      </c>
      <c r="G20" s="198" t="s">
        <v>154</v>
      </c>
      <c r="H20" s="198" t="s">
        <v>154</v>
      </c>
      <c r="I20" s="198" t="s">
        <v>154</v>
      </c>
      <c r="J20" s="198" t="s">
        <v>154</v>
      </c>
      <c r="K20" s="198" t="s">
        <v>154</v>
      </c>
      <c r="L20" s="199" t="s">
        <v>154</v>
      </c>
    </row>
    <row r="21" spans="1:14" ht="15.75" thickBot="1" x14ac:dyDescent="0.3">
      <c r="A21" s="60">
        <f t="shared" si="0"/>
        <v>8</v>
      </c>
      <c r="B21" s="197" t="s">
        <v>162</v>
      </c>
      <c r="C21" s="198" t="s">
        <v>155</v>
      </c>
      <c r="D21" s="198" t="s">
        <v>155</v>
      </c>
      <c r="E21" s="198" t="s">
        <v>155</v>
      </c>
      <c r="F21" s="198" t="s">
        <v>155</v>
      </c>
      <c r="G21" s="198" t="s">
        <v>155</v>
      </c>
      <c r="H21" s="198" t="s">
        <v>155</v>
      </c>
      <c r="I21" s="198" t="s">
        <v>155</v>
      </c>
      <c r="J21" s="198" t="s">
        <v>155</v>
      </c>
      <c r="K21" s="198" t="s">
        <v>155</v>
      </c>
      <c r="L21" s="199" t="s">
        <v>155</v>
      </c>
    </row>
    <row r="22" spans="1:14" ht="15.75" thickBot="1" x14ac:dyDescent="0.3">
      <c r="A22" s="60">
        <f t="shared" si="0"/>
        <v>9</v>
      </c>
      <c r="B22" s="200" t="s">
        <v>156</v>
      </c>
      <c r="C22" s="200"/>
      <c r="D22" s="200"/>
      <c r="E22" s="200"/>
      <c r="F22" s="200"/>
      <c r="G22" s="200"/>
      <c r="H22" s="200"/>
      <c r="I22" s="200"/>
      <c r="J22" s="200"/>
      <c r="K22" s="200"/>
      <c r="L22" s="200"/>
    </row>
    <row r="23" spans="1:14" ht="15.75" thickBot="1" x14ac:dyDescent="0.3">
      <c r="A23" s="60">
        <f t="shared" si="0"/>
        <v>10</v>
      </c>
      <c r="B23" s="200" t="s">
        <v>173</v>
      </c>
      <c r="C23" s="200"/>
      <c r="D23" s="200"/>
      <c r="E23" s="200"/>
      <c r="F23" s="200"/>
      <c r="G23" s="200"/>
      <c r="H23" s="200"/>
      <c r="I23" s="200"/>
      <c r="J23" s="200"/>
      <c r="K23" s="200"/>
      <c r="L23" s="200"/>
    </row>
    <row r="24" spans="1:14" s="75" customFormat="1" ht="15.75" thickBot="1" x14ac:dyDescent="0.3">
      <c r="A24" s="60">
        <f t="shared" si="0"/>
        <v>11</v>
      </c>
      <c r="B24" s="200" t="s">
        <v>174</v>
      </c>
      <c r="C24" s="200"/>
      <c r="D24" s="200"/>
      <c r="E24" s="200"/>
      <c r="F24" s="200"/>
      <c r="G24" s="200"/>
      <c r="H24" s="200"/>
      <c r="I24" s="200"/>
      <c r="J24" s="200"/>
      <c r="K24" s="200"/>
      <c r="L24" s="200"/>
      <c r="N24" s="135"/>
    </row>
    <row r="25" spans="1:14" s="75" customFormat="1" x14ac:dyDescent="0.25">
      <c r="A25" s="130">
        <f t="shared" si="0"/>
        <v>12</v>
      </c>
      <c r="B25" s="213" t="s">
        <v>157</v>
      </c>
      <c r="C25" s="213"/>
      <c r="D25" s="213"/>
      <c r="E25" s="213"/>
      <c r="F25" s="213"/>
      <c r="G25" s="213"/>
      <c r="H25" s="213"/>
      <c r="I25" s="213"/>
      <c r="J25" s="213"/>
      <c r="K25" s="213"/>
      <c r="L25" s="213"/>
    </row>
    <row r="26" spans="1:14" x14ac:dyDescent="0.25">
      <c r="A26" s="69">
        <f t="shared" si="0"/>
        <v>13</v>
      </c>
      <c r="B26" s="200" t="s">
        <v>158</v>
      </c>
      <c r="C26" s="200"/>
      <c r="D26" s="200"/>
      <c r="E26" s="200"/>
      <c r="F26" s="200"/>
      <c r="G26" s="200"/>
      <c r="H26" s="200"/>
      <c r="I26" s="200"/>
      <c r="J26" s="200"/>
      <c r="K26" s="200"/>
      <c r="L26" s="200"/>
    </row>
    <row r="27" spans="1:14" s="129" customFormat="1" x14ac:dyDescent="0.25">
      <c r="A27" s="69">
        <f t="shared" si="0"/>
        <v>14</v>
      </c>
      <c r="B27" s="200" t="s">
        <v>159</v>
      </c>
      <c r="C27" s="200"/>
      <c r="D27" s="200"/>
      <c r="E27" s="200"/>
      <c r="F27" s="200"/>
      <c r="G27" s="200"/>
      <c r="H27" s="200"/>
      <c r="I27" s="200"/>
      <c r="J27" s="200"/>
      <c r="K27" s="200"/>
      <c r="L27" s="200"/>
    </row>
    <row r="28" spans="1:14" s="129" customFormat="1" x14ac:dyDescent="0.25">
      <c r="A28" s="63"/>
      <c r="B28" s="63"/>
      <c r="C28" s="63"/>
      <c r="D28" s="63"/>
      <c r="E28" s="214"/>
      <c r="F28" s="214"/>
      <c r="G28" s="214"/>
      <c r="H28" s="214"/>
      <c r="I28" s="214"/>
      <c r="J28" s="214"/>
      <c r="K28" s="214"/>
      <c r="L28" s="214"/>
      <c r="M28" s="214"/>
      <c r="N28" s="214"/>
    </row>
    <row r="29" spans="1:14" s="129" customFormat="1" x14ac:dyDescent="0.25">
      <c r="A29" s="131"/>
      <c r="B29" s="63"/>
      <c r="C29" s="63"/>
      <c r="D29" s="63"/>
      <c r="E29" s="212"/>
      <c r="F29" s="212"/>
      <c r="G29" s="212"/>
      <c r="H29" s="212"/>
      <c r="I29" s="212"/>
      <c r="J29" s="212"/>
      <c r="K29" s="212"/>
      <c r="L29" s="212"/>
      <c r="M29" s="212"/>
      <c r="N29" s="212"/>
    </row>
    <row r="30" spans="1:14" s="133" customFormat="1" x14ac:dyDescent="0.25">
      <c r="A30" s="195" t="s">
        <v>177</v>
      </c>
      <c r="B30" s="195"/>
      <c r="C30" s="195"/>
      <c r="D30" s="195"/>
      <c r="E30" s="195"/>
      <c r="F30" s="195"/>
      <c r="G30" s="195"/>
      <c r="H30" s="195"/>
      <c r="I30" s="195"/>
      <c r="J30" s="195"/>
      <c r="K30" s="195"/>
      <c r="L30" s="195"/>
    </row>
    <row r="31" spans="1:14" s="133" customFormat="1" x14ac:dyDescent="0.25">
      <c r="A31" s="134"/>
      <c r="B31" s="134"/>
      <c r="C31" s="134"/>
      <c r="D31" s="134"/>
      <c r="E31" s="134"/>
      <c r="F31" s="134"/>
      <c r="G31" s="134"/>
      <c r="H31" s="134"/>
      <c r="I31" s="134"/>
      <c r="J31" s="134"/>
      <c r="K31" s="134"/>
      <c r="L31" s="134"/>
    </row>
    <row r="32" spans="1:14" ht="27" customHeight="1" x14ac:dyDescent="0.25">
      <c r="A32" s="196" t="s">
        <v>66</v>
      </c>
      <c r="B32" s="196"/>
      <c r="C32" s="196"/>
      <c r="D32" s="196"/>
      <c r="E32" s="62" t="s">
        <v>67</v>
      </c>
      <c r="F32" s="61" t="s">
        <v>68</v>
      </c>
      <c r="G32" s="61" t="s">
        <v>69</v>
      </c>
      <c r="H32" s="196" t="s">
        <v>3</v>
      </c>
      <c r="I32" s="196"/>
      <c r="J32" s="196"/>
      <c r="K32" s="196"/>
      <c r="L32" s="196"/>
    </row>
    <row r="33" spans="1:22" ht="39" customHeight="1" x14ac:dyDescent="0.25">
      <c r="A33" s="184" t="s">
        <v>163</v>
      </c>
      <c r="B33" s="185"/>
      <c r="C33" s="185"/>
      <c r="D33" s="186"/>
      <c r="E33" s="137" t="s">
        <v>178</v>
      </c>
      <c r="F33" s="138" t="s">
        <v>164</v>
      </c>
      <c r="G33" s="138"/>
      <c r="H33" s="190" t="s">
        <v>188</v>
      </c>
      <c r="I33" s="190"/>
      <c r="J33" s="190"/>
      <c r="K33" s="190"/>
      <c r="L33" s="190"/>
      <c r="N33" s="129"/>
      <c r="O33" s="210"/>
      <c r="P33" s="210"/>
      <c r="Q33" s="210"/>
      <c r="R33" s="210"/>
      <c r="S33" s="210"/>
      <c r="T33" s="129"/>
      <c r="U33" s="129"/>
      <c r="V33" s="129"/>
    </row>
    <row r="34" spans="1:22" ht="35.25" customHeight="1" x14ac:dyDescent="0.25">
      <c r="A34" s="187" t="s">
        <v>165</v>
      </c>
      <c r="B34" s="188"/>
      <c r="C34" s="188"/>
      <c r="D34" s="189"/>
      <c r="E34" s="139">
        <v>35</v>
      </c>
      <c r="F34" s="138" t="s">
        <v>164</v>
      </c>
      <c r="G34" s="138"/>
      <c r="H34" s="183"/>
      <c r="I34" s="183"/>
      <c r="J34" s="183"/>
      <c r="K34" s="183"/>
      <c r="L34" s="183"/>
      <c r="N34" s="129"/>
      <c r="O34" s="129"/>
      <c r="P34" s="129"/>
      <c r="Q34" s="129"/>
      <c r="R34" s="129"/>
      <c r="S34" s="129"/>
      <c r="T34" s="129"/>
      <c r="U34" s="129"/>
      <c r="V34" s="129"/>
    </row>
    <row r="35" spans="1:22" ht="42.75" customHeight="1" x14ac:dyDescent="0.25">
      <c r="A35" s="187" t="s">
        <v>122</v>
      </c>
      <c r="B35" s="188"/>
      <c r="C35" s="188"/>
      <c r="D35" s="189"/>
      <c r="E35" s="139" t="s">
        <v>179</v>
      </c>
      <c r="F35" s="138" t="s">
        <v>164</v>
      </c>
      <c r="G35" s="138"/>
      <c r="H35" s="215" t="s">
        <v>189</v>
      </c>
      <c r="I35" s="183"/>
      <c r="J35" s="183"/>
      <c r="K35" s="183"/>
      <c r="L35" s="183"/>
      <c r="N35" s="129"/>
      <c r="O35" s="129"/>
      <c r="P35" s="211"/>
      <c r="Q35" s="210"/>
      <c r="R35" s="210"/>
      <c r="S35" s="210"/>
      <c r="T35" s="210"/>
      <c r="U35" s="129"/>
      <c r="V35" s="129"/>
    </row>
    <row r="36" spans="1:22" ht="27" customHeight="1" x14ac:dyDescent="0.25">
      <c r="A36" s="191" t="s">
        <v>166</v>
      </c>
      <c r="B36" s="192"/>
      <c r="C36" s="192"/>
      <c r="D36" s="193"/>
      <c r="E36" s="140" t="s">
        <v>180</v>
      </c>
      <c r="F36" s="138" t="s">
        <v>164</v>
      </c>
      <c r="G36" s="138"/>
      <c r="H36" s="183"/>
      <c r="I36" s="183"/>
      <c r="J36" s="183"/>
      <c r="K36" s="183"/>
      <c r="L36" s="183"/>
    </row>
    <row r="37" spans="1:22" ht="20.25" customHeight="1" x14ac:dyDescent="0.25">
      <c r="A37" s="191" t="s">
        <v>181</v>
      </c>
      <c r="B37" s="192"/>
      <c r="C37" s="192"/>
      <c r="D37" s="193"/>
      <c r="E37" s="140" t="s">
        <v>182</v>
      </c>
      <c r="F37" s="138" t="s">
        <v>164</v>
      </c>
      <c r="G37" s="138"/>
      <c r="H37" s="201"/>
      <c r="I37" s="202"/>
      <c r="J37" s="202"/>
      <c r="K37" s="202"/>
      <c r="L37" s="203"/>
    </row>
    <row r="38" spans="1:22" ht="38.25" customHeight="1" x14ac:dyDescent="0.25">
      <c r="A38" s="191" t="s">
        <v>167</v>
      </c>
      <c r="B38" s="192"/>
      <c r="C38" s="192"/>
      <c r="D38" s="193"/>
      <c r="E38" s="140">
        <v>30</v>
      </c>
      <c r="F38" s="138" t="s">
        <v>164</v>
      </c>
      <c r="G38" s="138"/>
      <c r="H38" s="183"/>
      <c r="I38" s="183"/>
      <c r="J38" s="183"/>
      <c r="K38" s="183"/>
      <c r="L38" s="183"/>
    </row>
    <row r="39" spans="1:22" ht="28.5" customHeight="1" x14ac:dyDescent="0.25">
      <c r="A39" s="191" t="s">
        <v>183</v>
      </c>
      <c r="B39" s="192"/>
      <c r="C39" s="192"/>
      <c r="D39" s="193"/>
      <c r="E39" s="140"/>
      <c r="F39" s="138"/>
      <c r="G39" s="138"/>
      <c r="H39" s="183" t="s">
        <v>175</v>
      </c>
      <c r="I39" s="183"/>
      <c r="J39" s="183"/>
      <c r="K39" s="183"/>
      <c r="L39" s="183"/>
    </row>
    <row r="40" spans="1:22" ht="15.75" customHeight="1" x14ac:dyDescent="0.25">
      <c r="A40" s="187" t="s">
        <v>70</v>
      </c>
      <c r="B40" s="188"/>
      <c r="C40" s="188"/>
      <c r="D40" s="189"/>
      <c r="E40" s="139">
        <v>17</v>
      </c>
      <c r="F40" s="138" t="s">
        <v>164</v>
      </c>
      <c r="G40" s="138"/>
      <c r="H40" s="183"/>
      <c r="I40" s="183"/>
      <c r="J40" s="183"/>
      <c r="K40" s="183"/>
      <c r="L40" s="183"/>
    </row>
    <row r="41" spans="1:22" ht="26.25" customHeight="1" x14ac:dyDescent="0.25">
      <c r="A41" s="187" t="s">
        <v>168</v>
      </c>
      <c r="B41" s="188"/>
      <c r="C41" s="188"/>
      <c r="D41" s="189"/>
      <c r="E41" s="139">
        <v>34</v>
      </c>
      <c r="F41" s="138" t="s">
        <v>164</v>
      </c>
      <c r="G41" s="138"/>
      <c r="H41" s="183"/>
      <c r="I41" s="183"/>
      <c r="J41" s="183"/>
      <c r="K41" s="183"/>
      <c r="L41" s="183"/>
    </row>
    <row r="42" spans="1:22" ht="27.75" customHeight="1" x14ac:dyDescent="0.25">
      <c r="A42" s="187" t="s">
        <v>71</v>
      </c>
      <c r="B42" s="188"/>
      <c r="C42" s="188"/>
      <c r="D42" s="189"/>
      <c r="E42" s="139">
        <v>39</v>
      </c>
      <c r="F42" s="138" t="s">
        <v>164</v>
      </c>
      <c r="G42" s="138"/>
      <c r="H42" s="183"/>
      <c r="I42" s="183"/>
      <c r="J42" s="183"/>
      <c r="K42" s="183"/>
      <c r="L42" s="183"/>
    </row>
    <row r="43" spans="1:22" s="132" customFormat="1" ht="61.5" customHeight="1" x14ac:dyDescent="0.2">
      <c r="A43" s="187" t="s">
        <v>72</v>
      </c>
      <c r="B43" s="188"/>
      <c r="C43" s="188"/>
      <c r="D43" s="189"/>
      <c r="E43" s="139" t="s">
        <v>184</v>
      </c>
      <c r="F43" s="138" t="s">
        <v>164</v>
      </c>
      <c r="G43" s="138"/>
      <c r="H43" s="183"/>
      <c r="I43" s="183"/>
      <c r="J43" s="183"/>
      <c r="K43" s="183"/>
      <c r="L43" s="183"/>
    </row>
    <row r="44" spans="1:22" s="132" customFormat="1" ht="33.75" customHeight="1" x14ac:dyDescent="0.2">
      <c r="A44" s="187" t="s">
        <v>169</v>
      </c>
      <c r="B44" s="188"/>
      <c r="C44" s="188"/>
      <c r="D44" s="189"/>
      <c r="E44" s="139">
        <v>42</v>
      </c>
      <c r="F44" s="138" t="s">
        <v>164</v>
      </c>
      <c r="G44" s="138"/>
      <c r="H44" s="183"/>
      <c r="I44" s="183"/>
      <c r="J44" s="183"/>
      <c r="K44" s="183"/>
      <c r="L44" s="183"/>
    </row>
    <row r="45" spans="1:22" s="132" customFormat="1" ht="39" customHeight="1" x14ac:dyDescent="0.2">
      <c r="A45" s="191" t="s">
        <v>185</v>
      </c>
      <c r="B45" s="192"/>
      <c r="C45" s="192"/>
      <c r="D45" s="193"/>
      <c r="E45" s="140" t="s">
        <v>186</v>
      </c>
      <c r="F45" s="138" t="s">
        <v>164</v>
      </c>
      <c r="G45" s="138"/>
      <c r="H45" s="204" t="s">
        <v>187</v>
      </c>
      <c r="I45" s="205"/>
      <c r="J45" s="205"/>
      <c r="K45" s="205"/>
      <c r="L45" s="206"/>
    </row>
    <row r="46" spans="1:22" s="132" customFormat="1" ht="33.75" customHeight="1" x14ac:dyDescent="0.2">
      <c r="A46" s="187" t="s">
        <v>89</v>
      </c>
      <c r="B46" s="188"/>
      <c r="C46" s="188"/>
      <c r="D46" s="189"/>
      <c r="E46" s="139" t="s">
        <v>176</v>
      </c>
      <c r="F46" s="138" t="s">
        <v>164</v>
      </c>
      <c r="G46" s="138"/>
      <c r="H46" s="207"/>
      <c r="I46" s="208"/>
      <c r="J46" s="208"/>
      <c r="K46" s="208"/>
      <c r="L46" s="209"/>
    </row>
  </sheetData>
  <sheetProtection algorithmName="SHA-512" hashValue="ftXTDwzKfyJ+T9NcAdDSkKWByS8Ea/Z9+vuqVbIOQLiOUmb91tJA1pC57g5C/W7hPqQ/+rQTOPYVqdxmhkOHQA==" saltValue="NngL/f6ZLL0+ryDGDVufYQ==" spinCount="100000" sheet="1" objects="1" scenarios="1"/>
  <mergeCells count="55">
    <mergeCell ref="O33:S33"/>
    <mergeCell ref="P35:T35"/>
    <mergeCell ref="E29:N29"/>
    <mergeCell ref="B19:L19"/>
    <mergeCell ref="B20:L20"/>
    <mergeCell ref="B24:L24"/>
    <mergeCell ref="B25:L25"/>
    <mergeCell ref="E28:N28"/>
    <mergeCell ref="H34:L34"/>
    <mergeCell ref="H35:L35"/>
    <mergeCell ref="B14:L14"/>
    <mergeCell ref="B15:L15"/>
    <mergeCell ref="B16:L16"/>
    <mergeCell ref="B17:L17"/>
    <mergeCell ref="B18:L18"/>
    <mergeCell ref="H45:L45"/>
    <mergeCell ref="A45:D45"/>
    <mergeCell ref="A46:D46"/>
    <mergeCell ref="A39:D39"/>
    <mergeCell ref="H39:L39"/>
    <mergeCell ref="A40:D40"/>
    <mergeCell ref="H42:L42"/>
    <mergeCell ref="H43:L43"/>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0"/>
  <sheetViews>
    <sheetView tabSelected="1" topLeftCell="A100" zoomScale="80" zoomScaleNormal="80" workbookViewId="0">
      <selection activeCell="B102" sqref="B102"/>
    </sheetView>
  </sheetViews>
  <sheetFormatPr baseColWidth="10" defaultRowHeight="15" x14ac:dyDescent="0.25"/>
  <cols>
    <col min="1" max="1" width="3.140625" style="6" bestFit="1" customWidth="1"/>
    <col min="2" max="2" width="102.7109375" style="6" bestFit="1" customWidth="1"/>
    <col min="3" max="3" width="31.140625" style="6" customWidth="1"/>
    <col min="4" max="4" width="45.28515625" style="6" bestFit="1"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16" t="s">
        <v>62</v>
      </c>
      <c r="C2" s="217"/>
      <c r="D2" s="217"/>
      <c r="E2" s="217"/>
      <c r="F2" s="217"/>
      <c r="G2" s="217"/>
      <c r="H2" s="217"/>
      <c r="I2" s="217"/>
      <c r="J2" s="217"/>
      <c r="K2" s="217"/>
      <c r="L2" s="217"/>
      <c r="M2" s="217"/>
      <c r="N2" s="217"/>
      <c r="O2" s="217"/>
      <c r="P2" s="217"/>
    </row>
    <row r="4" spans="2:16" ht="26.25" x14ac:dyDescent="0.25">
      <c r="B4" s="216" t="s">
        <v>47</v>
      </c>
      <c r="C4" s="217"/>
      <c r="D4" s="217"/>
      <c r="E4" s="217"/>
      <c r="F4" s="217"/>
      <c r="G4" s="217"/>
      <c r="H4" s="217"/>
      <c r="I4" s="217"/>
      <c r="J4" s="217"/>
      <c r="K4" s="217"/>
      <c r="L4" s="217"/>
      <c r="M4" s="217"/>
      <c r="N4" s="217"/>
      <c r="O4" s="217"/>
      <c r="P4" s="217"/>
    </row>
    <row r="5" spans="2:16" ht="15.75" thickBot="1" x14ac:dyDescent="0.3"/>
    <row r="6" spans="2:16" ht="21.75" thickBot="1" x14ac:dyDescent="0.3">
      <c r="B6" s="8" t="s">
        <v>4</v>
      </c>
      <c r="C6" s="227" t="s">
        <v>194</v>
      </c>
      <c r="D6" s="227"/>
      <c r="E6" s="227"/>
      <c r="F6" s="227"/>
      <c r="G6" s="227"/>
      <c r="H6" s="227"/>
      <c r="I6" s="227"/>
      <c r="J6" s="227"/>
      <c r="K6" s="227"/>
      <c r="L6" s="227"/>
      <c r="M6" s="227"/>
      <c r="N6" s="228"/>
    </row>
    <row r="7" spans="2:16" ht="16.5" thickBot="1" x14ac:dyDescent="0.3">
      <c r="B7" s="9" t="s">
        <v>5</v>
      </c>
      <c r="C7" s="227"/>
      <c r="D7" s="227"/>
      <c r="E7" s="227"/>
      <c r="F7" s="227"/>
      <c r="G7" s="227"/>
      <c r="H7" s="227"/>
      <c r="I7" s="227"/>
      <c r="J7" s="227"/>
      <c r="K7" s="227"/>
      <c r="L7" s="227"/>
      <c r="M7" s="227"/>
      <c r="N7" s="228"/>
    </row>
    <row r="8" spans="2:16" ht="16.5" thickBot="1" x14ac:dyDescent="0.3">
      <c r="B8" s="9" t="s">
        <v>6</v>
      </c>
      <c r="C8" s="227"/>
      <c r="D8" s="227"/>
      <c r="E8" s="227"/>
      <c r="F8" s="227"/>
      <c r="G8" s="227"/>
      <c r="H8" s="227"/>
      <c r="I8" s="227"/>
      <c r="J8" s="227"/>
      <c r="K8" s="227"/>
      <c r="L8" s="227"/>
      <c r="M8" s="227"/>
      <c r="N8" s="228"/>
    </row>
    <row r="9" spans="2:16" ht="16.5" thickBot="1" x14ac:dyDescent="0.3">
      <c r="B9" s="9" t="s">
        <v>7</v>
      </c>
      <c r="C9" s="227"/>
      <c r="D9" s="227"/>
      <c r="E9" s="227"/>
      <c r="F9" s="227"/>
      <c r="G9" s="227"/>
      <c r="H9" s="227"/>
      <c r="I9" s="227"/>
      <c r="J9" s="227"/>
      <c r="K9" s="227"/>
      <c r="L9" s="227"/>
      <c r="M9" s="227"/>
      <c r="N9" s="228"/>
    </row>
    <row r="10" spans="2:16" ht="16.5" thickBot="1" x14ac:dyDescent="0.3">
      <c r="B10" s="9" t="s">
        <v>8</v>
      </c>
      <c r="C10" s="229">
        <v>11</v>
      </c>
      <c r="D10" s="229"/>
      <c r="E10" s="230"/>
      <c r="F10" s="25"/>
      <c r="G10" s="25"/>
      <c r="H10" s="25"/>
      <c r="I10" s="25"/>
      <c r="J10" s="25"/>
      <c r="K10" s="25"/>
      <c r="L10" s="25"/>
      <c r="M10" s="25"/>
      <c r="N10" s="26"/>
    </row>
    <row r="11" spans="2:16" ht="16.5" thickBot="1" x14ac:dyDescent="0.3">
      <c r="B11" s="11" t="s">
        <v>9</v>
      </c>
      <c r="C11" s="12">
        <v>41974</v>
      </c>
      <c r="D11" s="13"/>
      <c r="E11" s="13"/>
      <c r="F11" s="13"/>
      <c r="G11" s="13"/>
      <c r="H11" s="13"/>
      <c r="I11" s="13"/>
      <c r="J11" s="13"/>
      <c r="K11" s="13"/>
      <c r="L11" s="13"/>
      <c r="M11" s="13"/>
      <c r="N11" s="14"/>
    </row>
    <row r="12" spans="2:16" ht="15.75" x14ac:dyDescent="0.25">
      <c r="B12" s="10"/>
      <c r="C12" s="15"/>
      <c r="D12" s="16"/>
      <c r="E12" s="16"/>
      <c r="F12" s="16"/>
      <c r="G12" s="16"/>
      <c r="H12" s="16"/>
      <c r="I12" s="78"/>
      <c r="J12" s="78"/>
      <c r="K12" s="78"/>
      <c r="L12" s="78"/>
      <c r="M12" s="78"/>
      <c r="N12" s="16"/>
    </row>
    <row r="13" spans="2:16" x14ac:dyDescent="0.25">
      <c r="I13" s="78"/>
      <c r="J13" s="78"/>
      <c r="K13" s="78"/>
      <c r="L13" s="78"/>
      <c r="M13" s="78"/>
      <c r="N13" s="79"/>
    </row>
    <row r="14" spans="2:16" ht="45.75" customHeight="1" x14ac:dyDescent="0.25">
      <c r="B14" s="231" t="s">
        <v>90</v>
      </c>
      <c r="C14" s="231"/>
      <c r="D14" s="143" t="s">
        <v>12</v>
      </c>
      <c r="E14" s="143" t="s">
        <v>13</v>
      </c>
      <c r="F14" s="143" t="s">
        <v>29</v>
      </c>
      <c r="G14" s="64"/>
      <c r="I14" s="29"/>
      <c r="J14" s="29"/>
      <c r="K14" s="29"/>
      <c r="L14" s="29"/>
      <c r="M14" s="29"/>
      <c r="N14" s="79"/>
    </row>
    <row r="15" spans="2:16" x14ac:dyDescent="0.25">
      <c r="B15" s="231"/>
      <c r="C15" s="231"/>
      <c r="D15" s="143">
        <v>11</v>
      </c>
      <c r="E15" s="27">
        <v>1891982586</v>
      </c>
      <c r="F15" s="147">
        <v>906</v>
      </c>
      <c r="G15" s="65"/>
      <c r="I15" s="30"/>
      <c r="J15" s="30"/>
      <c r="K15" s="30"/>
      <c r="L15" s="30"/>
      <c r="M15" s="30"/>
      <c r="N15" s="79"/>
    </row>
    <row r="16" spans="2:16" x14ac:dyDescent="0.25">
      <c r="B16" s="231"/>
      <c r="C16" s="231"/>
      <c r="D16" s="143"/>
      <c r="E16" s="27"/>
      <c r="F16" s="147"/>
      <c r="G16" s="65"/>
      <c r="I16" s="30"/>
      <c r="J16" s="30"/>
      <c r="K16" s="30"/>
      <c r="L16" s="30"/>
      <c r="M16" s="30"/>
      <c r="N16" s="79"/>
    </row>
    <row r="17" spans="1:14" x14ac:dyDescent="0.25">
      <c r="B17" s="231"/>
      <c r="C17" s="231"/>
      <c r="D17" s="143"/>
      <c r="E17" s="27"/>
      <c r="F17" s="147"/>
      <c r="G17" s="65"/>
      <c r="I17" s="30"/>
      <c r="J17" s="30"/>
      <c r="K17" s="30"/>
      <c r="L17" s="30"/>
      <c r="M17" s="30"/>
      <c r="N17" s="79"/>
    </row>
    <row r="18" spans="1:14" x14ac:dyDescent="0.25">
      <c r="B18" s="231"/>
      <c r="C18" s="231"/>
      <c r="D18" s="143"/>
      <c r="E18" s="148"/>
      <c r="F18" s="147"/>
      <c r="G18" s="65"/>
      <c r="H18" s="18"/>
      <c r="I18" s="30"/>
      <c r="J18" s="30"/>
      <c r="K18" s="30"/>
      <c r="L18" s="30"/>
      <c r="M18" s="30"/>
      <c r="N18" s="17"/>
    </row>
    <row r="19" spans="1:14" x14ac:dyDescent="0.25">
      <c r="B19" s="231"/>
      <c r="C19" s="231"/>
      <c r="D19" s="143"/>
      <c r="E19" s="148"/>
      <c r="F19" s="147"/>
      <c r="G19" s="65"/>
      <c r="H19" s="18"/>
      <c r="I19" s="32"/>
      <c r="J19" s="32"/>
      <c r="K19" s="32"/>
      <c r="L19" s="32"/>
      <c r="M19" s="32"/>
      <c r="N19" s="17"/>
    </row>
    <row r="20" spans="1:14" x14ac:dyDescent="0.25">
      <c r="B20" s="231"/>
      <c r="C20" s="231"/>
      <c r="D20" s="143"/>
      <c r="E20" s="28"/>
      <c r="F20" s="147"/>
      <c r="G20" s="65"/>
      <c r="H20" s="18"/>
      <c r="I20" s="78"/>
      <c r="J20" s="78"/>
      <c r="K20" s="78"/>
      <c r="L20" s="78"/>
      <c r="M20" s="78"/>
      <c r="N20" s="17"/>
    </row>
    <row r="21" spans="1:14" x14ac:dyDescent="0.25">
      <c r="B21" s="231"/>
      <c r="C21" s="231"/>
      <c r="D21" s="143"/>
      <c r="E21" s="28"/>
      <c r="F21" s="147"/>
      <c r="G21" s="65"/>
      <c r="H21" s="18"/>
      <c r="I21" s="78"/>
      <c r="J21" s="78"/>
      <c r="K21" s="78"/>
      <c r="L21" s="78"/>
      <c r="M21" s="78"/>
      <c r="N21" s="17"/>
    </row>
    <row r="22" spans="1:14" ht="15.75" thickBot="1" x14ac:dyDescent="0.3">
      <c r="B22" s="225" t="s">
        <v>14</v>
      </c>
      <c r="C22" s="226"/>
      <c r="D22" s="143"/>
      <c r="E22" s="46">
        <f>SUM(E15:E19)</f>
        <v>1891982586</v>
      </c>
      <c r="F22" s="147"/>
      <c r="G22" s="65"/>
      <c r="H22" s="18"/>
      <c r="I22" s="78"/>
      <c r="J22" s="78"/>
      <c r="K22" s="78"/>
      <c r="L22" s="78"/>
      <c r="M22" s="78"/>
      <c r="N22" s="17"/>
    </row>
    <row r="23" spans="1:14" ht="45.75" thickBot="1" x14ac:dyDescent="0.3">
      <c r="A23" s="34"/>
      <c r="B23" s="40" t="s">
        <v>15</v>
      </c>
      <c r="C23" s="40" t="s">
        <v>91</v>
      </c>
      <c r="E23" s="29"/>
      <c r="F23" s="29"/>
      <c r="G23" s="29"/>
      <c r="H23" s="29"/>
      <c r="I23" s="7"/>
      <c r="J23" s="7"/>
      <c r="K23" s="7"/>
      <c r="L23" s="7"/>
      <c r="M23" s="7"/>
    </row>
    <row r="24" spans="1:14" ht="15.75" thickBot="1" x14ac:dyDescent="0.3">
      <c r="A24" s="35">
        <v>1</v>
      </c>
      <c r="C24" s="37">
        <f>F15*0.8</f>
        <v>724.80000000000007</v>
      </c>
      <c r="D24" s="33"/>
      <c r="E24" s="36">
        <f>E22</f>
        <v>1891982586</v>
      </c>
      <c r="F24" s="31"/>
      <c r="G24" s="31"/>
      <c r="H24" s="31"/>
      <c r="I24" s="19"/>
      <c r="J24" s="19"/>
      <c r="K24" s="19"/>
      <c r="L24" s="19"/>
      <c r="M24" s="19"/>
    </row>
    <row r="25" spans="1:14" x14ac:dyDescent="0.25">
      <c r="A25" s="70"/>
      <c r="C25" s="37">
        <f t="shared" ref="C25:C28" si="0">F16*0.8</f>
        <v>0</v>
      </c>
      <c r="D25" s="33"/>
      <c r="E25" s="149"/>
      <c r="F25" s="31"/>
      <c r="G25" s="31"/>
      <c r="H25" s="31"/>
      <c r="I25" s="19"/>
      <c r="J25" s="19"/>
      <c r="K25" s="19"/>
      <c r="L25" s="19"/>
      <c r="M25" s="19"/>
    </row>
    <row r="26" spans="1:14" x14ac:dyDescent="0.25">
      <c r="A26" s="70"/>
      <c r="C26" s="37">
        <f t="shared" si="0"/>
        <v>0</v>
      </c>
      <c r="D26" s="33"/>
      <c r="E26" s="149"/>
      <c r="F26" s="31"/>
      <c r="G26" s="31"/>
      <c r="H26" s="31"/>
      <c r="I26" s="19"/>
      <c r="J26" s="19"/>
      <c r="K26" s="19"/>
      <c r="L26" s="19"/>
      <c r="M26" s="19"/>
    </row>
    <row r="27" spans="1:14" x14ac:dyDescent="0.25">
      <c r="A27" s="70"/>
      <c r="C27" s="37">
        <f t="shared" si="0"/>
        <v>0</v>
      </c>
      <c r="D27" s="33"/>
      <c r="E27" s="149"/>
      <c r="F27" s="31"/>
      <c r="G27" s="31"/>
      <c r="H27" s="31"/>
      <c r="I27" s="19"/>
      <c r="J27" s="19"/>
      <c r="K27" s="19"/>
      <c r="L27" s="19"/>
      <c r="M27" s="19"/>
    </row>
    <row r="28" spans="1:14" x14ac:dyDescent="0.25">
      <c r="A28" s="70"/>
      <c r="C28" s="37">
        <f t="shared" si="0"/>
        <v>0</v>
      </c>
      <c r="D28" s="33"/>
      <c r="E28" s="149"/>
      <c r="F28" s="31"/>
      <c r="G28" s="31"/>
      <c r="H28" s="31"/>
      <c r="I28" s="19"/>
      <c r="J28" s="19"/>
      <c r="K28" s="19"/>
      <c r="L28" s="19"/>
      <c r="M28" s="19"/>
    </row>
    <row r="29" spans="1:14" x14ac:dyDescent="0.25">
      <c r="A29" s="70"/>
      <c r="C29" s="71"/>
      <c r="D29" s="30"/>
      <c r="E29" s="72"/>
      <c r="F29" s="31"/>
      <c r="G29" s="31"/>
      <c r="H29" s="31"/>
      <c r="I29" s="19"/>
      <c r="J29" s="19"/>
      <c r="K29" s="19"/>
      <c r="L29" s="19"/>
      <c r="M29" s="19"/>
    </row>
    <row r="30" spans="1:14" x14ac:dyDescent="0.25">
      <c r="A30" s="70"/>
      <c r="C30" s="71"/>
      <c r="D30" s="30"/>
      <c r="E30" s="72"/>
      <c r="F30" s="31"/>
      <c r="G30" s="31"/>
      <c r="H30" s="31"/>
      <c r="I30" s="19"/>
      <c r="J30" s="19"/>
      <c r="K30" s="19"/>
      <c r="L30" s="19"/>
      <c r="M30" s="19"/>
    </row>
    <row r="31" spans="1:14" x14ac:dyDescent="0.25">
      <c r="A31" s="70"/>
      <c r="B31" s="93" t="s">
        <v>123</v>
      </c>
      <c r="C31" s="75"/>
      <c r="D31" s="75"/>
      <c r="E31" s="75"/>
      <c r="F31" s="75"/>
      <c r="G31" s="75"/>
      <c r="H31" s="75"/>
      <c r="I31" s="78"/>
      <c r="J31" s="78"/>
      <c r="K31" s="78"/>
      <c r="L31" s="78"/>
      <c r="M31" s="78"/>
      <c r="N31" s="79"/>
    </row>
    <row r="32" spans="1:14" x14ac:dyDescent="0.25">
      <c r="A32" s="70"/>
      <c r="B32" s="75"/>
      <c r="C32" s="218"/>
      <c r="D32" s="218"/>
      <c r="E32" s="75"/>
      <c r="F32" s="75"/>
      <c r="G32" s="75"/>
      <c r="H32" s="75"/>
      <c r="I32" s="78"/>
      <c r="J32" s="78"/>
      <c r="K32" s="78"/>
      <c r="L32" s="78"/>
      <c r="M32" s="78"/>
      <c r="N32" s="79"/>
    </row>
    <row r="33" spans="1:14" x14ac:dyDescent="0.25">
      <c r="A33" s="70"/>
      <c r="B33" s="95" t="s">
        <v>33</v>
      </c>
      <c r="C33" s="95" t="s">
        <v>124</v>
      </c>
      <c r="D33" s="95" t="s">
        <v>125</v>
      </c>
      <c r="E33" s="75"/>
      <c r="F33" s="75"/>
      <c r="G33" s="75"/>
      <c r="H33" s="75"/>
      <c r="I33" s="78"/>
      <c r="J33" s="78"/>
      <c r="K33" s="78"/>
      <c r="L33" s="78"/>
      <c r="M33" s="78"/>
      <c r="N33" s="79"/>
    </row>
    <row r="34" spans="1:14" x14ac:dyDescent="0.25">
      <c r="A34" s="70"/>
      <c r="B34" s="92" t="s">
        <v>126</v>
      </c>
      <c r="C34" s="92" t="s">
        <v>164</v>
      </c>
      <c r="D34" s="92"/>
      <c r="E34" s="75"/>
      <c r="F34" s="75"/>
      <c r="G34" s="75"/>
      <c r="H34" s="75"/>
      <c r="I34" s="78"/>
      <c r="J34" s="78"/>
      <c r="K34" s="78"/>
      <c r="L34" s="78"/>
      <c r="M34" s="78"/>
      <c r="N34" s="79"/>
    </row>
    <row r="35" spans="1:14" x14ac:dyDescent="0.25">
      <c r="A35" s="70"/>
      <c r="B35" s="92" t="s">
        <v>127</v>
      </c>
      <c r="C35" s="92" t="s">
        <v>164</v>
      </c>
      <c r="D35" s="92"/>
      <c r="E35" s="75"/>
      <c r="F35" s="75"/>
      <c r="G35" s="75"/>
      <c r="H35" s="75"/>
      <c r="I35" s="78"/>
      <c r="J35" s="78"/>
      <c r="K35" s="78"/>
      <c r="L35" s="78"/>
      <c r="M35" s="78"/>
      <c r="N35" s="79"/>
    </row>
    <row r="36" spans="1:14" x14ac:dyDescent="0.25">
      <c r="A36" s="70"/>
      <c r="B36" s="92" t="s">
        <v>128</v>
      </c>
      <c r="C36" s="92" t="s">
        <v>164</v>
      </c>
      <c r="D36" s="92"/>
      <c r="E36" s="75"/>
      <c r="F36" s="75"/>
      <c r="G36" s="75"/>
      <c r="H36" s="75"/>
      <c r="I36" s="78"/>
      <c r="J36" s="78"/>
      <c r="K36" s="78"/>
      <c r="L36" s="78"/>
      <c r="M36" s="78"/>
      <c r="N36" s="79"/>
    </row>
    <row r="37" spans="1:14" x14ac:dyDescent="0.25">
      <c r="A37" s="70"/>
      <c r="B37" s="92" t="s">
        <v>129</v>
      </c>
      <c r="C37" s="92" t="s">
        <v>164</v>
      </c>
      <c r="D37" s="92"/>
      <c r="E37" s="75"/>
      <c r="F37" s="75"/>
      <c r="G37" s="75"/>
      <c r="H37" s="75"/>
      <c r="I37" s="78"/>
      <c r="J37" s="78"/>
      <c r="K37" s="78"/>
      <c r="L37" s="78"/>
      <c r="M37" s="78"/>
      <c r="N37" s="79"/>
    </row>
    <row r="38" spans="1:14" x14ac:dyDescent="0.25">
      <c r="A38" s="70"/>
      <c r="B38" s="75"/>
      <c r="C38" s="75"/>
      <c r="D38" s="75"/>
      <c r="E38" s="75"/>
      <c r="F38" s="75"/>
      <c r="G38" s="75"/>
      <c r="H38" s="75"/>
      <c r="I38" s="78"/>
      <c r="J38" s="78"/>
      <c r="K38" s="78"/>
      <c r="L38" s="78"/>
      <c r="M38" s="78"/>
      <c r="N38" s="79"/>
    </row>
    <row r="39" spans="1:14" x14ac:dyDescent="0.25">
      <c r="A39" s="70"/>
      <c r="B39" s="75"/>
      <c r="C39" s="75"/>
      <c r="D39" s="75"/>
      <c r="E39" s="75"/>
      <c r="F39" s="75"/>
      <c r="G39" s="75"/>
      <c r="H39" s="75"/>
      <c r="I39" s="78"/>
      <c r="J39" s="78"/>
      <c r="K39" s="78"/>
      <c r="L39" s="78"/>
      <c r="M39" s="78"/>
      <c r="N39" s="79"/>
    </row>
    <row r="40" spans="1:14" x14ac:dyDescent="0.25">
      <c r="A40" s="70"/>
      <c r="B40" s="93" t="s">
        <v>130</v>
      </c>
      <c r="C40" s="75"/>
      <c r="D40" s="75"/>
      <c r="E40" s="75"/>
      <c r="F40" s="75"/>
      <c r="G40" s="75"/>
      <c r="H40" s="75"/>
      <c r="I40" s="78"/>
      <c r="J40" s="78"/>
      <c r="K40" s="78"/>
      <c r="L40" s="78"/>
      <c r="M40" s="78"/>
      <c r="N40" s="79"/>
    </row>
    <row r="41" spans="1:14" x14ac:dyDescent="0.25">
      <c r="A41" s="70"/>
      <c r="B41" s="75"/>
      <c r="C41" s="75"/>
      <c r="D41" s="75"/>
      <c r="E41" s="75"/>
      <c r="F41" s="75"/>
      <c r="G41" s="75"/>
      <c r="H41" s="75"/>
      <c r="I41" s="78"/>
      <c r="J41" s="78"/>
      <c r="K41" s="78"/>
      <c r="L41" s="78"/>
      <c r="M41" s="78"/>
      <c r="N41" s="79"/>
    </row>
    <row r="42" spans="1:14" x14ac:dyDescent="0.25">
      <c r="A42" s="70"/>
      <c r="B42" s="75"/>
      <c r="C42" s="75"/>
      <c r="D42" s="75"/>
      <c r="E42" s="75"/>
      <c r="F42" s="75"/>
      <c r="G42" s="75"/>
      <c r="H42" s="75"/>
      <c r="I42" s="78"/>
      <c r="J42" s="78"/>
      <c r="K42" s="78"/>
      <c r="L42" s="78"/>
      <c r="M42" s="78"/>
      <c r="N42" s="79"/>
    </row>
    <row r="43" spans="1:14" x14ac:dyDescent="0.25">
      <c r="A43" s="70"/>
      <c r="B43" s="95" t="s">
        <v>33</v>
      </c>
      <c r="C43" s="95" t="s">
        <v>57</v>
      </c>
      <c r="D43" s="94" t="s">
        <v>50</v>
      </c>
      <c r="E43" s="94" t="s">
        <v>16</v>
      </c>
      <c r="F43" s="75"/>
      <c r="G43" s="75"/>
      <c r="H43" s="75"/>
      <c r="I43" s="78"/>
      <c r="J43" s="78"/>
      <c r="K43" s="78"/>
      <c r="L43" s="78"/>
      <c r="M43" s="78"/>
      <c r="N43" s="79"/>
    </row>
    <row r="44" spans="1:14" ht="28.5" x14ac:dyDescent="0.25">
      <c r="A44" s="70"/>
      <c r="B44" s="76" t="s">
        <v>131</v>
      </c>
      <c r="C44" s="178">
        <v>40</v>
      </c>
      <c r="D44" s="41">
        <v>0</v>
      </c>
      <c r="E44" s="219">
        <f>+D44+D45</f>
        <v>60</v>
      </c>
      <c r="F44" s="75"/>
      <c r="G44" s="75"/>
      <c r="H44" s="75"/>
      <c r="I44" s="78"/>
      <c r="J44" s="78"/>
      <c r="K44" s="78"/>
      <c r="L44" s="78"/>
      <c r="M44" s="78"/>
      <c r="N44" s="79"/>
    </row>
    <row r="45" spans="1:14" ht="42.75" x14ac:dyDescent="0.25">
      <c r="A45" s="70"/>
      <c r="B45" s="76" t="s">
        <v>132</v>
      </c>
      <c r="C45" s="178">
        <v>60</v>
      </c>
      <c r="D45" s="41">
        <v>60</v>
      </c>
      <c r="E45" s="220"/>
      <c r="F45" s="75"/>
      <c r="G45" s="75"/>
      <c r="H45" s="75"/>
      <c r="I45" s="78"/>
      <c r="J45" s="78"/>
      <c r="K45" s="78"/>
      <c r="L45" s="78"/>
      <c r="M45" s="78"/>
      <c r="N45" s="79"/>
    </row>
    <row r="46" spans="1:14" x14ac:dyDescent="0.25">
      <c r="A46" s="70"/>
      <c r="C46" s="71"/>
      <c r="D46" s="30"/>
      <c r="E46" s="72"/>
      <c r="F46" s="31"/>
      <c r="G46" s="31"/>
      <c r="H46" s="31"/>
      <c r="I46" s="19"/>
      <c r="J46" s="19"/>
      <c r="K46" s="19"/>
      <c r="L46" s="19"/>
      <c r="M46" s="19"/>
    </row>
    <row r="47" spans="1:14" x14ac:dyDescent="0.25">
      <c r="A47" s="70"/>
      <c r="C47" s="71"/>
      <c r="D47" s="30"/>
      <c r="E47" s="72"/>
      <c r="F47" s="31"/>
      <c r="G47" s="31"/>
      <c r="H47" s="31"/>
      <c r="I47" s="19"/>
      <c r="J47" s="19"/>
      <c r="K47" s="19"/>
      <c r="L47" s="19"/>
      <c r="M47" s="19"/>
    </row>
    <row r="48" spans="1:14" x14ac:dyDescent="0.25">
      <c r="A48" s="70"/>
      <c r="C48" s="71"/>
      <c r="D48" s="30"/>
      <c r="E48" s="72"/>
      <c r="F48" s="31"/>
      <c r="G48" s="31"/>
      <c r="H48" s="31"/>
      <c r="I48" s="19"/>
      <c r="J48" s="19"/>
      <c r="K48" s="19"/>
      <c r="L48" s="19"/>
      <c r="M48" s="19"/>
    </row>
    <row r="49" spans="1:26" ht="15.75" thickBot="1" x14ac:dyDescent="0.3">
      <c r="K49" s="150"/>
      <c r="M49" s="221" t="s">
        <v>35</v>
      </c>
      <c r="N49" s="221"/>
    </row>
    <row r="50" spans="1:26" x14ac:dyDescent="0.25">
      <c r="B50" s="93" t="s">
        <v>30</v>
      </c>
      <c r="K50" s="150">
        <v>41912</v>
      </c>
      <c r="M50" s="47"/>
      <c r="N50" s="47"/>
    </row>
    <row r="51" spans="1:26" ht="15.75" thickBot="1" x14ac:dyDescent="0.3">
      <c r="M51" s="47"/>
      <c r="N51" s="47"/>
    </row>
    <row r="52" spans="1:26" s="78" customFormat="1" ht="109.5" customHeight="1" x14ac:dyDescent="0.25">
      <c r="B52" s="89" t="s">
        <v>133</v>
      </c>
      <c r="C52" s="89" t="s">
        <v>134</v>
      </c>
      <c r="D52" s="89" t="s">
        <v>135</v>
      </c>
      <c r="E52" s="89" t="s">
        <v>44</v>
      </c>
      <c r="F52" s="89" t="s">
        <v>22</v>
      </c>
      <c r="G52" s="89" t="s">
        <v>92</v>
      </c>
      <c r="H52" s="89" t="s">
        <v>17</v>
      </c>
      <c r="I52" s="89" t="s">
        <v>10</v>
      </c>
      <c r="J52" s="89" t="s">
        <v>31</v>
      </c>
      <c r="K52" s="89" t="s">
        <v>60</v>
      </c>
      <c r="L52" s="89" t="s">
        <v>20</v>
      </c>
      <c r="M52" s="74" t="s">
        <v>26</v>
      </c>
      <c r="N52" s="89" t="s">
        <v>136</v>
      </c>
      <c r="O52" s="89" t="s">
        <v>36</v>
      </c>
      <c r="P52" s="90" t="s">
        <v>11</v>
      </c>
      <c r="Q52" s="90" t="s">
        <v>19</v>
      </c>
    </row>
    <row r="53" spans="1:26" s="84" customFormat="1" ht="75" x14ac:dyDescent="0.25">
      <c r="A53" s="38">
        <v>1</v>
      </c>
      <c r="B53" s="85" t="s">
        <v>194</v>
      </c>
      <c r="C53" s="85" t="s">
        <v>194</v>
      </c>
      <c r="D53" s="85" t="s">
        <v>195</v>
      </c>
      <c r="E53" s="151">
        <v>1720120346</v>
      </c>
      <c r="F53" s="81" t="s">
        <v>124</v>
      </c>
      <c r="G53" s="123"/>
      <c r="H53" s="88">
        <v>41250</v>
      </c>
      <c r="I53" s="82">
        <v>41988</v>
      </c>
      <c r="J53" s="82" t="s">
        <v>125</v>
      </c>
      <c r="K53" s="73">
        <v>21.7</v>
      </c>
      <c r="L53" s="152">
        <v>0</v>
      </c>
      <c r="M53" s="73">
        <v>725</v>
      </c>
      <c r="N53" s="73">
        <v>0</v>
      </c>
      <c r="O53" s="20">
        <v>10789473474</v>
      </c>
      <c r="P53" s="20" t="s">
        <v>196</v>
      </c>
      <c r="Q53" s="124" t="s">
        <v>260</v>
      </c>
      <c r="R53" s="83"/>
      <c r="S53" s="83"/>
      <c r="T53" s="83"/>
      <c r="U53" s="83"/>
      <c r="V53" s="83"/>
      <c r="W53" s="83"/>
      <c r="X53" s="83"/>
      <c r="Y53" s="83"/>
      <c r="Z53" s="83"/>
    </row>
    <row r="54" spans="1:26" s="84" customFormat="1" ht="75" x14ac:dyDescent="0.25">
      <c r="A54" s="38">
        <f>+A53+1</f>
        <v>2</v>
      </c>
      <c r="B54" s="85" t="s">
        <v>194</v>
      </c>
      <c r="C54" s="86" t="s">
        <v>194</v>
      </c>
      <c r="D54" s="85" t="s">
        <v>195</v>
      </c>
      <c r="E54" s="152" t="s">
        <v>276</v>
      </c>
      <c r="F54" s="81" t="s">
        <v>256</v>
      </c>
      <c r="G54" s="81"/>
      <c r="H54" s="88">
        <v>40567</v>
      </c>
      <c r="I54" s="82">
        <v>40908</v>
      </c>
      <c r="J54" s="82" t="s">
        <v>125</v>
      </c>
      <c r="K54" s="82" t="s">
        <v>257</v>
      </c>
      <c r="L54" s="73">
        <v>0</v>
      </c>
      <c r="M54" s="73">
        <v>725</v>
      </c>
      <c r="N54" s="73">
        <v>0</v>
      </c>
      <c r="O54" s="177">
        <v>1742691273</v>
      </c>
      <c r="P54" s="177" t="s">
        <v>259</v>
      </c>
      <c r="Q54" s="124" t="s">
        <v>261</v>
      </c>
      <c r="R54" s="83"/>
      <c r="S54" s="83"/>
      <c r="T54" s="83"/>
      <c r="U54" s="83"/>
      <c r="V54" s="83"/>
      <c r="W54" s="83"/>
      <c r="X54" s="83"/>
      <c r="Y54" s="83"/>
      <c r="Z54" s="83"/>
    </row>
    <row r="55" spans="1:26" s="84" customFormat="1" x14ac:dyDescent="0.25">
      <c r="A55" s="38">
        <f t="shared" ref="A55:A60" si="1">+A54+1</f>
        <v>3</v>
      </c>
      <c r="B55" s="85"/>
      <c r="C55" s="86"/>
      <c r="D55" s="85"/>
      <c r="E55" s="80"/>
      <c r="F55" s="81"/>
      <c r="G55" s="81"/>
      <c r="H55" s="81"/>
      <c r="I55" s="82"/>
      <c r="J55" s="82"/>
      <c r="K55" s="82"/>
      <c r="L55" s="82"/>
      <c r="M55" s="73"/>
      <c r="N55" s="73"/>
      <c r="O55" s="20"/>
      <c r="P55" s="20"/>
      <c r="Q55" s="124"/>
      <c r="R55" s="83"/>
      <c r="S55" s="83"/>
      <c r="T55" s="83"/>
      <c r="U55" s="83"/>
      <c r="V55" s="83"/>
      <c r="W55" s="83"/>
      <c r="X55" s="83"/>
      <c r="Y55" s="83"/>
      <c r="Z55" s="83"/>
    </row>
    <row r="56" spans="1:26" s="84" customFormat="1" x14ac:dyDescent="0.25">
      <c r="A56" s="38">
        <f t="shared" si="1"/>
        <v>4</v>
      </c>
      <c r="B56" s="85"/>
      <c r="C56" s="86"/>
      <c r="D56" s="85"/>
      <c r="E56" s="80"/>
      <c r="F56" s="81"/>
      <c r="G56" s="81"/>
      <c r="H56" s="81"/>
      <c r="I56" s="82"/>
      <c r="J56" s="82"/>
      <c r="K56" s="82"/>
      <c r="L56" s="82"/>
      <c r="M56" s="73"/>
      <c r="N56" s="73"/>
      <c r="O56" s="20"/>
      <c r="P56" s="20"/>
      <c r="Q56" s="124"/>
      <c r="R56" s="83"/>
      <c r="S56" s="83"/>
      <c r="T56" s="83"/>
      <c r="U56" s="83"/>
      <c r="V56" s="83"/>
      <c r="W56" s="83"/>
      <c r="X56" s="83"/>
      <c r="Y56" s="83"/>
      <c r="Z56" s="83"/>
    </row>
    <row r="57" spans="1:26" s="84" customFormat="1" x14ac:dyDescent="0.25">
      <c r="A57" s="38">
        <f t="shared" si="1"/>
        <v>5</v>
      </c>
      <c r="B57" s="85"/>
      <c r="C57" s="86"/>
      <c r="D57" s="85"/>
      <c r="E57" s="80"/>
      <c r="F57" s="81"/>
      <c r="G57" s="81"/>
      <c r="H57" s="81"/>
      <c r="I57" s="82"/>
      <c r="J57" s="82"/>
      <c r="K57" s="82"/>
      <c r="L57" s="82"/>
      <c r="M57" s="73"/>
      <c r="N57" s="73"/>
      <c r="O57" s="20"/>
      <c r="P57" s="20"/>
      <c r="Q57" s="124"/>
      <c r="R57" s="83"/>
      <c r="S57" s="83"/>
      <c r="T57" s="83"/>
      <c r="U57" s="83"/>
      <c r="V57" s="83"/>
      <c r="W57" s="83"/>
      <c r="X57" s="83"/>
      <c r="Y57" s="83"/>
      <c r="Z57" s="83"/>
    </row>
    <row r="58" spans="1:26" s="84" customFormat="1" x14ac:dyDescent="0.25">
      <c r="A58" s="38">
        <f t="shared" si="1"/>
        <v>6</v>
      </c>
      <c r="B58" s="85"/>
      <c r="C58" s="86"/>
      <c r="D58" s="85"/>
      <c r="E58" s="80"/>
      <c r="F58" s="81"/>
      <c r="G58" s="81"/>
      <c r="H58" s="81"/>
      <c r="I58" s="82"/>
      <c r="J58" s="82"/>
      <c r="K58" s="82"/>
      <c r="L58" s="82"/>
      <c r="M58" s="73"/>
      <c r="N58" s="73"/>
      <c r="O58" s="20"/>
      <c r="P58" s="20"/>
      <c r="Q58" s="124"/>
      <c r="R58" s="83"/>
      <c r="S58" s="83"/>
      <c r="T58" s="83"/>
      <c r="U58" s="83"/>
      <c r="V58" s="83"/>
      <c r="W58" s="83"/>
      <c r="X58" s="83"/>
      <c r="Y58" s="83"/>
      <c r="Z58" s="83"/>
    </row>
    <row r="59" spans="1:26" s="84" customFormat="1" x14ac:dyDescent="0.25">
      <c r="A59" s="38">
        <f t="shared" si="1"/>
        <v>7</v>
      </c>
      <c r="B59" s="85"/>
      <c r="C59" s="86"/>
      <c r="D59" s="85"/>
      <c r="E59" s="80"/>
      <c r="F59" s="81"/>
      <c r="G59" s="81"/>
      <c r="H59" s="81"/>
      <c r="I59" s="82"/>
      <c r="J59" s="82"/>
      <c r="K59" s="82"/>
      <c r="L59" s="82"/>
      <c r="M59" s="73"/>
      <c r="N59" s="73"/>
      <c r="O59" s="20"/>
      <c r="P59" s="20"/>
      <c r="Q59" s="124"/>
      <c r="R59" s="83"/>
      <c r="S59" s="83"/>
      <c r="T59" s="83"/>
      <c r="U59" s="83"/>
      <c r="V59" s="83"/>
      <c r="W59" s="83"/>
      <c r="X59" s="83"/>
      <c r="Y59" s="83"/>
      <c r="Z59" s="83"/>
    </row>
    <row r="60" spans="1:26" s="84" customFormat="1" x14ac:dyDescent="0.25">
      <c r="A60" s="38">
        <f t="shared" si="1"/>
        <v>8</v>
      </c>
      <c r="B60" s="85"/>
      <c r="C60" s="86"/>
      <c r="D60" s="85"/>
      <c r="E60" s="80"/>
      <c r="F60" s="81"/>
      <c r="G60" s="81"/>
      <c r="H60" s="81"/>
      <c r="I60" s="82"/>
      <c r="J60" s="82"/>
      <c r="K60" s="82"/>
      <c r="L60" s="82"/>
      <c r="M60" s="73"/>
      <c r="N60" s="73"/>
      <c r="O60" s="20"/>
      <c r="P60" s="20"/>
      <c r="Q60" s="124"/>
      <c r="R60" s="83"/>
      <c r="S60" s="83"/>
      <c r="T60" s="83"/>
      <c r="U60" s="83"/>
      <c r="V60" s="83"/>
      <c r="W60" s="83"/>
      <c r="X60" s="83"/>
      <c r="Y60" s="83"/>
      <c r="Z60" s="83"/>
    </row>
    <row r="61" spans="1:26" s="84" customFormat="1" x14ac:dyDescent="0.25">
      <c r="A61" s="38"/>
      <c r="B61" s="39" t="s">
        <v>16</v>
      </c>
      <c r="C61" s="86"/>
      <c r="D61" s="85"/>
      <c r="E61" s="80"/>
      <c r="F61" s="81"/>
      <c r="G61" s="81"/>
      <c r="H61" s="81"/>
      <c r="I61" s="82"/>
      <c r="J61" s="82"/>
      <c r="K61" s="87" t="s">
        <v>258</v>
      </c>
      <c r="L61" s="87">
        <f t="shared" ref="L61:N61" si="2">SUM(L53:L60)</f>
        <v>0</v>
      </c>
      <c r="M61" s="122">
        <f>SUM(M53:M60)</f>
        <v>1450</v>
      </c>
      <c r="N61" s="87">
        <f t="shared" si="2"/>
        <v>0</v>
      </c>
      <c r="O61" s="20"/>
      <c r="P61" s="20"/>
      <c r="Q61" s="125"/>
    </row>
    <row r="62" spans="1:26" s="21" customFormat="1" x14ac:dyDescent="0.25">
      <c r="E62" s="22"/>
    </row>
    <row r="63" spans="1:26" s="21" customFormat="1" x14ac:dyDescent="0.25">
      <c r="B63" s="222" t="s">
        <v>28</v>
      </c>
      <c r="C63" s="222" t="s">
        <v>27</v>
      </c>
      <c r="D63" s="224" t="s">
        <v>34</v>
      </c>
      <c r="E63" s="224"/>
    </row>
    <row r="64" spans="1:26" s="21" customFormat="1" x14ac:dyDescent="0.25">
      <c r="B64" s="223"/>
      <c r="C64" s="223"/>
      <c r="D64" s="144" t="s">
        <v>23</v>
      </c>
      <c r="E64" s="45" t="s">
        <v>24</v>
      </c>
    </row>
    <row r="65" spans="2:17" s="21" customFormat="1" ht="30.6" customHeight="1" x14ac:dyDescent="0.25">
      <c r="B65" s="43" t="s">
        <v>21</v>
      </c>
      <c r="C65" s="44" t="str">
        <f>+K61</f>
        <v>33,06</v>
      </c>
      <c r="D65" s="42" t="s">
        <v>164</v>
      </c>
      <c r="E65" s="42"/>
      <c r="F65" s="23"/>
      <c r="G65" s="23"/>
      <c r="H65" s="23"/>
      <c r="I65" s="23"/>
      <c r="J65" s="23"/>
      <c r="K65" s="23"/>
      <c r="L65" s="23"/>
      <c r="M65" s="23"/>
    </row>
    <row r="66" spans="2:17" s="21" customFormat="1" ht="30" customHeight="1" x14ac:dyDescent="0.25">
      <c r="B66" s="43" t="s">
        <v>25</v>
      </c>
      <c r="C66" s="44">
        <f>+M61</f>
        <v>1450</v>
      </c>
      <c r="D66" s="42" t="s">
        <v>164</v>
      </c>
      <c r="E66" s="42"/>
    </row>
    <row r="67" spans="2:17" s="21" customFormat="1" x14ac:dyDescent="0.25">
      <c r="B67" s="24"/>
      <c r="C67" s="243"/>
      <c r="D67" s="243"/>
      <c r="E67" s="243"/>
      <c r="F67" s="243"/>
      <c r="G67" s="243"/>
      <c r="H67" s="243"/>
      <c r="I67" s="243"/>
      <c r="J67" s="243"/>
      <c r="K67" s="243"/>
      <c r="L67" s="243"/>
      <c r="M67" s="243"/>
      <c r="N67" s="243"/>
    </row>
    <row r="68" spans="2:17" ht="28.15" customHeight="1" thickBot="1" x14ac:dyDescent="0.3"/>
    <row r="69" spans="2:17" ht="27" thickBot="1" x14ac:dyDescent="0.3">
      <c r="B69" s="244" t="s">
        <v>93</v>
      </c>
      <c r="C69" s="244"/>
      <c r="D69" s="244"/>
      <c r="E69" s="244"/>
      <c r="F69" s="244"/>
      <c r="G69" s="244"/>
      <c r="H69" s="244"/>
      <c r="I69" s="244"/>
      <c r="J69" s="244"/>
      <c r="K69" s="244"/>
      <c r="L69" s="244"/>
      <c r="M69" s="244"/>
      <c r="N69" s="244"/>
    </row>
    <row r="72" spans="2:17" ht="139.5" customHeight="1" x14ac:dyDescent="0.25">
      <c r="B72" s="91" t="s">
        <v>137</v>
      </c>
      <c r="C72" s="49" t="s">
        <v>2</v>
      </c>
      <c r="D72" s="49" t="s">
        <v>95</v>
      </c>
      <c r="E72" s="49" t="s">
        <v>94</v>
      </c>
      <c r="F72" s="49" t="s">
        <v>96</v>
      </c>
      <c r="G72" s="49" t="s">
        <v>97</v>
      </c>
      <c r="H72" s="49" t="s">
        <v>98</v>
      </c>
      <c r="I72" s="49" t="s">
        <v>99</v>
      </c>
      <c r="J72" s="49" t="s">
        <v>100</v>
      </c>
      <c r="K72" s="49" t="s">
        <v>101</v>
      </c>
      <c r="L72" s="49" t="s">
        <v>102</v>
      </c>
      <c r="M72" s="66" t="s">
        <v>103</v>
      </c>
      <c r="N72" s="66" t="s">
        <v>104</v>
      </c>
      <c r="O72" s="239" t="s">
        <v>3</v>
      </c>
      <c r="P72" s="241"/>
      <c r="Q72" s="49" t="s">
        <v>18</v>
      </c>
    </row>
    <row r="73" spans="2:17" ht="30" x14ac:dyDescent="0.25">
      <c r="B73" s="2" t="s">
        <v>197</v>
      </c>
      <c r="C73" s="141" t="s">
        <v>198</v>
      </c>
      <c r="D73" s="68" t="s">
        <v>199</v>
      </c>
      <c r="E73" s="4">
        <v>346</v>
      </c>
      <c r="F73" s="3" t="s">
        <v>200</v>
      </c>
      <c r="G73" s="3" t="s">
        <v>200</v>
      </c>
      <c r="H73" s="3" t="s">
        <v>200</v>
      </c>
      <c r="I73" s="67" t="s">
        <v>124</v>
      </c>
      <c r="J73" s="67" t="s">
        <v>200</v>
      </c>
      <c r="K73" s="92" t="s">
        <v>200</v>
      </c>
      <c r="L73" s="92" t="s">
        <v>200</v>
      </c>
      <c r="M73" s="92" t="s">
        <v>200</v>
      </c>
      <c r="N73" s="92" t="s">
        <v>200</v>
      </c>
      <c r="O73" s="234"/>
      <c r="P73" s="235"/>
      <c r="Q73" s="92" t="s">
        <v>124</v>
      </c>
    </row>
    <row r="74" spans="2:17" ht="30" x14ac:dyDescent="0.25">
      <c r="B74" s="2" t="s">
        <v>201</v>
      </c>
      <c r="C74" s="2" t="s">
        <v>198</v>
      </c>
      <c r="D74" s="68" t="s">
        <v>202</v>
      </c>
      <c r="E74" s="4">
        <v>54</v>
      </c>
      <c r="F74" s="3" t="s">
        <v>200</v>
      </c>
      <c r="G74" s="3" t="s">
        <v>200</v>
      </c>
      <c r="H74" s="3" t="s">
        <v>200</v>
      </c>
      <c r="I74" s="67" t="s">
        <v>124</v>
      </c>
      <c r="J74" s="67" t="s">
        <v>200</v>
      </c>
      <c r="K74" s="92" t="s">
        <v>200</v>
      </c>
      <c r="L74" s="92" t="s">
        <v>200</v>
      </c>
      <c r="M74" s="92" t="s">
        <v>200</v>
      </c>
      <c r="N74" s="92" t="s">
        <v>200</v>
      </c>
      <c r="O74" s="234"/>
      <c r="P74" s="235"/>
      <c r="Q74" s="92" t="s">
        <v>124</v>
      </c>
    </row>
    <row r="75" spans="2:17" ht="30" x14ac:dyDescent="0.25">
      <c r="B75" s="2" t="s">
        <v>203</v>
      </c>
      <c r="C75" s="2" t="s">
        <v>198</v>
      </c>
      <c r="D75" s="68" t="s">
        <v>204</v>
      </c>
      <c r="E75" s="4">
        <v>56</v>
      </c>
      <c r="F75" s="3" t="s">
        <v>200</v>
      </c>
      <c r="G75" s="3" t="s">
        <v>200</v>
      </c>
      <c r="H75" s="3" t="s">
        <v>200</v>
      </c>
      <c r="I75" s="67" t="s">
        <v>124</v>
      </c>
      <c r="J75" s="67" t="s">
        <v>200</v>
      </c>
      <c r="K75" s="92" t="s">
        <v>200</v>
      </c>
      <c r="L75" s="92" t="s">
        <v>200</v>
      </c>
      <c r="M75" s="92" t="s">
        <v>200</v>
      </c>
      <c r="N75" s="92" t="s">
        <v>200</v>
      </c>
      <c r="O75" s="234"/>
      <c r="P75" s="235"/>
      <c r="Q75" s="92" t="s">
        <v>124</v>
      </c>
    </row>
    <row r="76" spans="2:17" ht="36" customHeight="1" x14ac:dyDescent="0.25">
      <c r="B76" s="2" t="s">
        <v>205</v>
      </c>
      <c r="C76" s="2" t="s">
        <v>198</v>
      </c>
      <c r="D76" s="68" t="s">
        <v>206</v>
      </c>
      <c r="E76" s="4">
        <v>200</v>
      </c>
      <c r="F76" s="3" t="s">
        <v>200</v>
      </c>
      <c r="G76" s="3" t="s">
        <v>200</v>
      </c>
      <c r="H76" s="3" t="s">
        <v>200</v>
      </c>
      <c r="I76" s="67" t="s">
        <v>124</v>
      </c>
      <c r="J76" s="67" t="s">
        <v>200</v>
      </c>
      <c r="K76" s="92" t="s">
        <v>200</v>
      </c>
      <c r="L76" s="92" t="s">
        <v>200</v>
      </c>
      <c r="M76" s="92" t="s">
        <v>200</v>
      </c>
      <c r="N76" s="92" t="s">
        <v>200</v>
      </c>
      <c r="O76" s="234"/>
      <c r="P76" s="235"/>
      <c r="Q76" s="92" t="s">
        <v>124</v>
      </c>
    </row>
    <row r="77" spans="2:17" x14ac:dyDescent="0.25">
      <c r="B77" s="2" t="s">
        <v>207</v>
      </c>
      <c r="C77" s="2" t="s">
        <v>198</v>
      </c>
      <c r="D77" s="68" t="s">
        <v>208</v>
      </c>
      <c r="E77" s="4">
        <v>250</v>
      </c>
      <c r="F77" s="3" t="s">
        <v>200</v>
      </c>
      <c r="G77" s="3" t="s">
        <v>200</v>
      </c>
      <c r="H77" s="3" t="s">
        <v>200</v>
      </c>
      <c r="I77" s="67" t="s">
        <v>124</v>
      </c>
      <c r="J77" s="67" t="s">
        <v>200</v>
      </c>
      <c r="K77" s="92" t="s">
        <v>200</v>
      </c>
      <c r="L77" s="92" t="s">
        <v>200</v>
      </c>
      <c r="M77" s="92" t="s">
        <v>200</v>
      </c>
      <c r="N77" s="92" t="s">
        <v>200</v>
      </c>
      <c r="O77" s="234"/>
      <c r="P77" s="235"/>
      <c r="Q77" s="92" t="s">
        <v>124</v>
      </c>
    </row>
    <row r="78" spans="2:17" x14ac:dyDescent="0.25">
      <c r="B78" s="2"/>
      <c r="C78" s="2"/>
      <c r="D78" s="68"/>
      <c r="E78" s="4"/>
      <c r="F78" s="3"/>
      <c r="G78" s="3"/>
      <c r="H78" s="3"/>
      <c r="I78" s="67"/>
      <c r="J78" s="67"/>
      <c r="K78" s="92"/>
      <c r="L78" s="92"/>
      <c r="M78" s="92"/>
      <c r="N78" s="92"/>
      <c r="O78" s="234"/>
      <c r="P78" s="235"/>
      <c r="Q78" s="92"/>
    </row>
    <row r="79" spans="2:17" x14ac:dyDescent="0.25">
      <c r="B79" s="2"/>
      <c r="C79" s="2"/>
      <c r="D79" s="68"/>
      <c r="E79" s="4"/>
      <c r="F79" s="3"/>
      <c r="G79" s="3"/>
      <c r="H79" s="3"/>
      <c r="I79" s="67"/>
      <c r="J79" s="67"/>
      <c r="K79" s="92"/>
      <c r="L79" s="92"/>
      <c r="M79" s="92"/>
      <c r="N79" s="92"/>
      <c r="O79" s="234"/>
      <c r="P79" s="235"/>
      <c r="Q79" s="92"/>
    </row>
    <row r="80" spans="2:17" x14ac:dyDescent="0.25">
      <c r="B80" s="2"/>
      <c r="C80" s="2"/>
      <c r="D80" s="68"/>
      <c r="E80" s="4"/>
      <c r="F80" s="3"/>
      <c r="G80" s="3"/>
      <c r="H80" s="3"/>
      <c r="I80" s="67"/>
      <c r="J80" s="67"/>
      <c r="K80" s="92"/>
      <c r="L80" s="92"/>
      <c r="M80" s="92"/>
      <c r="N80" s="92"/>
      <c r="O80" s="234"/>
      <c r="P80" s="235"/>
      <c r="Q80" s="92"/>
    </row>
    <row r="81" spans="2:17" x14ac:dyDescent="0.25">
      <c r="B81" s="2"/>
      <c r="C81" s="2"/>
      <c r="D81" s="68"/>
      <c r="E81" s="4"/>
      <c r="F81" s="3"/>
      <c r="G81" s="3"/>
      <c r="H81" s="3"/>
      <c r="I81" s="67"/>
      <c r="J81" s="67"/>
      <c r="K81" s="92"/>
      <c r="L81" s="92"/>
      <c r="M81" s="92"/>
      <c r="N81" s="92"/>
      <c r="O81" s="234"/>
      <c r="P81" s="235"/>
      <c r="Q81" s="92"/>
    </row>
    <row r="82" spans="2:17" x14ac:dyDescent="0.25">
      <c r="B82" s="2"/>
      <c r="C82" s="2"/>
      <c r="D82" s="68"/>
      <c r="E82" s="4"/>
      <c r="F82" s="3"/>
      <c r="G82" s="3"/>
      <c r="H82" s="3"/>
      <c r="I82" s="67"/>
      <c r="J82" s="67"/>
      <c r="K82" s="92"/>
      <c r="L82" s="92"/>
      <c r="M82" s="92"/>
      <c r="N82" s="92"/>
      <c r="O82" s="234"/>
      <c r="P82" s="235"/>
      <c r="Q82" s="92"/>
    </row>
    <row r="83" spans="2:17" x14ac:dyDescent="0.25">
      <c r="B83" s="92"/>
      <c r="C83" s="92"/>
      <c r="D83" s="50"/>
      <c r="E83" s="92"/>
      <c r="F83" s="92"/>
      <c r="G83" s="92"/>
      <c r="H83" s="92"/>
      <c r="I83" s="92"/>
      <c r="J83" s="92"/>
      <c r="K83" s="92"/>
      <c r="L83" s="92"/>
      <c r="M83" s="92"/>
      <c r="N83" s="92"/>
      <c r="O83" s="234"/>
      <c r="P83" s="235"/>
      <c r="Q83" s="92"/>
    </row>
    <row r="84" spans="2:17" x14ac:dyDescent="0.25">
      <c r="B84" s="6" t="s">
        <v>1</v>
      </c>
      <c r="D84" s="153"/>
    </row>
    <row r="85" spans="2:17" x14ac:dyDescent="0.25">
      <c r="B85" s="6" t="s">
        <v>37</v>
      </c>
    </row>
    <row r="86" spans="2:17" x14ac:dyDescent="0.25">
      <c r="B86" s="6" t="s">
        <v>61</v>
      </c>
    </row>
    <row r="88" spans="2:17" ht="15.75" thickBot="1" x14ac:dyDescent="0.3"/>
    <row r="89" spans="2:17" ht="27" thickBot="1" x14ac:dyDescent="0.3">
      <c r="B89" s="236" t="s">
        <v>38</v>
      </c>
      <c r="C89" s="237"/>
      <c r="D89" s="237"/>
      <c r="E89" s="237"/>
      <c r="F89" s="237"/>
      <c r="G89" s="237"/>
      <c r="H89" s="237"/>
      <c r="I89" s="237"/>
      <c r="J89" s="237"/>
      <c r="K89" s="237"/>
      <c r="L89" s="237"/>
      <c r="M89" s="237"/>
      <c r="N89" s="238"/>
    </row>
    <row r="94" spans="2:17" ht="76.5" customHeight="1" x14ac:dyDescent="0.25">
      <c r="B94" s="91" t="s">
        <v>0</v>
      </c>
      <c r="C94" s="91" t="s">
        <v>39</v>
      </c>
      <c r="D94" s="91" t="s">
        <v>40</v>
      </c>
      <c r="E94" s="91" t="s">
        <v>105</v>
      </c>
      <c r="F94" s="91" t="s">
        <v>107</v>
      </c>
      <c r="G94" s="91" t="s">
        <v>108</v>
      </c>
      <c r="H94" s="91" t="s">
        <v>109</v>
      </c>
      <c r="I94" s="91" t="s">
        <v>106</v>
      </c>
      <c r="J94" s="239" t="s">
        <v>110</v>
      </c>
      <c r="K94" s="240"/>
      <c r="L94" s="241"/>
      <c r="M94" s="91" t="s">
        <v>111</v>
      </c>
      <c r="N94" s="91" t="s">
        <v>41</v>
      </c>
      <c r="O94" s="91" t="s">
        <v>240</v>
      </c>
      <c r="P94" s="239" t="s">
        <v>3</v>
      </c>
      <c r="Q94" s="241"/>
    </row>
    <row r="95" spans="2:17" s="174" customFormat="1" ht="120" x14ac:dyDescent="0.25">
      <c r="B95" s="168" t="s">
        <v>43</v>
      </c>
      <c r="C95" s="169" t="s">
        <v>209</v>
      </c>
      <c r="D95" s="168" t="s">
        <v>210</v>
      </c>
      <c r="E95" s="168">
        <v>42010557</v>
      </c>
      <c r="F95" s="170" t="s">
        <v>211</v>
      </c>
      <c r="G95" s="170" t="s">
        <v>212</v>
      </c>
      <c r="H95" s="171" t="s">
        <v>213</v>
      </c>
      <c r="I95" s="172" t="s">
        <v>200</v>
      </c>
      <c r="J95" s="170" t="s">
        <v>214</v>
      </c>
      <c r="K95" s="173" t="s">
        <v>215</v>
      </c>
      <c r="L95" s="172" t="s">
        <v>216</v>
      </c>
      <c r="M95" s="170" t="s">
        <v>124</v>
      </c>
      <c r="N95" s="170" t="s">
        <v>124</v>
      </c>
      <c r="O95" s="170" t="s">
        <v>124</v>
      </c>
      <c r="P95" s="242" t="s">
        <v>68</v>
      </c>
      <c r="Q95" s="242"/>
    </row>
    <row r="96" spans="2:17" s="174" customFormat="1" ht="120" x14ac:dyDescent="0.25">
      <c r="B96" s="168" t="s">
        <v>43</v>
      </c>
      <c r="C96" s="169" t="s">
        <v>209</v>
      </c>
      <c r="D96" s="168" t="s">
        <v>217</v>
      </c>
      <c r="E96" s="168">
        <v>25080699</v>
      </c>
      <c r="F96" s="170" t="s">
        <v>211</v>
      </c>
      <c r="G96" s="170" t="s">
        <v>218</v>
      </c>
      <c r="H96" s="171">
        <v>37058</v>
      </c>
      <c r="I96" s="172" t="s">
        <v>200</v>
      </c>
      <c r="J96" s="170" t="s">
        <v>219</v>
      </c>
      <c r="K96" s="173" t="s">
        <v>220</v>
      </c>
      <c r="L96" s="172" t="s">
        <v>216</v>
      </c>
      <c r="M96" s="170" t="s">
        <v>124</v>
      </c>
      <c r="N96" s="170" t="s">
        <v>124</v>
      </c>
      <c r="O96" s="170" t="s">
        <v>124</v>
      </c>
      <c r="P96" s="232" t="s">
        <v>68</v>
      </c>
      <c r="Q96" s="233"/>
    </row>
    <row r="97" spans="2:17" s="174" customFormat="1" ht="105" x14ac:dyDescent="0.25">
      <c r="B97" s="168" t="s">
        <v>43</v>
      </c>
      <c r="C97" s="169" t="s">
        <v>209</v>
      </c>
      <c r="D97" s="175" t="s">
        <v>221</v>
      </c>
      <c r="E97" s="168">
        <v>24397435</v>
      </c>
      <c r="F97" s="170" t="s">
        <v>222</v>
      </c>
      <c r="G97" s="169" t="s">
        <v>223</v>
      </c>
      <c r="H97" s="176">
        <v>37818</v>
      </c>
      <c r="I97" s="172" t="s">
        <v>200</v>
      </c>
      <c r="J97" s="169" t="s">
        <v>262</v>
      </c>
      <c r="K97" s="173" t="s">
        <v>224</v>
      </c>
      <c r="L97" s="173" t="s">
        <v>225</v>
      </c>
      <c r="M97" s="170" t="s">
        <v>124</v>
      </c>
      <c r="N97" s="170" t="s">
        <v>124</v>
      </c>
      <c r="O97" s="170" t="s">
        <v>124</v>
      </c>
      <c r="P97" s="232" t="s">
        <v>68</v>
      </c>
      <c r="Q97" s="233"/>
    </row>
    <row r="98" spans="2:17" s="174" customFormat="1" ht="135" x14ac:dyDescent="0.25">
      <c r="B98" s="168" t="s">
        <v>226</v>
      </c>
      <c r="C98" s="169" t="s">
        <v>227</v>
      </c>
      <c r="D98" s="168" t="s">
        <v>263</v>
      </c>
      <c r="E98" s="168">
        <v>43875366</v>
      </c>
      <c r="F98" s="170" t="s">
        <v>229</v>
      </c>
      <c r="G98" s="170" t="s">
        <v>264</v>
      </c>
      <c r="H98" s="171">
        <v>38681</v>
      </c>
      <c r="I98" s="170" t="s">
        <v>124</v>
      </c>
      <c r="J98" s="169" t="s">
        <v>265</v>
      </c>
      <c r="K98" s="173" t="s">
        <v>266</v>
      </c>
      <c r="L98" s="173" t="s">
        <v>267</v>
      </c>
      <c r="M98" s="170" t="s">
        <v>124</v>
      </c>
      <c r="N98" s="170" t="s">
        <v>124</v>
      </c>
      <c r="O98" s="170" t="s">
        <v>124</v>
      </c>
      <c r="P98" s="232" t="s">
        <v>68</v>
      </c>
      <c r="Q98" s="233"/>
    </row>
    <row r="99" spans="2:17" s="174" customFormat="1" ht="90" x14ac:dyDescent="0.25">
      <c r="B99" s="168" t="s">
        <v>226</v>
      </c>
      <c r="C99" s="169" t="s">
        <v>227</v>
      </c>
      <c r="D99" s="175" t="s">
        <v>268</v>
      </c>
      <c r="E99" s="168">
        <v>24335521</v>
      </c>
      <c r="F99" s="170" t="s">
        <v>229</v>
      </c>
      <c r="G99" s="170" t="s">
        <v>269</v>
      </c>
      <c r="H99" s="171">
        <v>41447</v>
      </c>
      <c r="I99" s="172" t="s">
        <v>200</v>
      </c>
      <c r="J99" s="169" t="s">
        <v>270</v>
      </c>
      <c r="K99" s="169" t="s">
        <v>271</v>
      </c>
      <c r="L99" s="172" t="s">
        <v>226</v>
      </c>
      <c r="M99" s="170" t="s">
        <v>124</v>
      </c>
      <c r="N99" s="170" t="s">
        <v>124</v>
      </c>
      <c r="O99" s="170" t="s">
        <v>124</v>
      </c>
      <c r="P99" s="232" t="s">
        <v>68</v>
      </c>
      <c r="Q99" s="233"/>
    </row>
    <row r="100" spans="2:17" ht="120" x14ac:dyDescent="0.25">
      <c r="B100" s="154" t="s">
        <v>226</v>
      </c>
      <c r="C100" s="141" t="s">
        <v>227</v>
      </c>
      <c r="D100" s="154" t="s">
        <v>228</v>
      </c>
      <c r="E100" s="154">
        <v>31432469</v>
      </c>
      <c r="F100" s="2" t="s">
        <v>229</v>
      </c>
      <c r="G100" s="2" t="s">
        <v>230</v>
      </c>
      <c r="H100" s="155">
        <v>40482</v>
      </c>
      <c r="I100" s="4" t="s">
        <v>124</v>
      </c>
      <c r="J100" s="1" t="s">
        <v>214</v>
      </c>
      <c r="K100" s="68" t="s">
        <v>231</v>
      </c>
      <c r="L100" s="67" t="s">
        <v>226</v>
      </c>
      <c r="M100" s="92" t="s">
        <v>124</v>
      </c>
      <c r="N100" s="92" t="s">
        <v>124</v>
      </c>
      <c r="O100" s="92" t="s">
        <v>124</v>
      </c>
      <c r="P100" s="234" t="s">
        <v>68</v>
      </c>
      <c r="Q100" s="235"/>
    </row>
    <row r="101" spans="2:17" ht="160.5" customHeight="1" x14ac:dyDescent="0.25">
      <c r="B101" s="154" t="s">
        <v>226</v>
      </c>
      <c r="C101" s="141" t="s">
        <v>227</v>
      </c>
      <c r="D101" s="156" t="s">
        <v>277</v>
      </c>
      <c r="E101" s="154">
        <v>1059695619</v>
      </c>
      <c r="F101" s="2" t="s">
        <v>272</v>
      </c>
      <c r="G101" s="2" t="s">
        <v>233</v>
      </c>
      <c r="H101" s="155">
        <v>41481</v>
      </c>
      <c r="I101" s="4" t="s">
        <v>124</v>
      </c>
      <c r="J101" s="1" t="s">
        <v>214</v>
      </c>
      <c r="K101" s="68" t="s">
        <v>278</v>
      </c>
      <c r="L101" s="67" t="s">
        <v>226</v>
      </c>
      <c r="M101" s="92" t="s">
        <v>124</v>
      </c>
      <c r="N101" s="92" t="s">
        <v>124</v>
      </c>
      <c r="O101" s="92" t="s">
        <v>124</v>
      </c>
      <c r="P101" s="234" t="s">
        <v>68</v>
      </c>
      <c r="Q101" s="235"/>
    </row>
    <row r="102" spans="2:17" ht="409.5" x14ac:dyDescent="0.25">
      <c r="B102" s="154" t="s">
        <v>226</v>
      </c>
      <c r="C102" s="141" t="s">
        <v>227</v>
      </c>
      <c r="D102" s="154" t="s">
        <v>234</v>
      </c>
      <c r="E102" s="154">
        <v>24331501</v>
      </c>
      <c r="F102" s="2" t="s">
        <v>229</v>
      </c>
      <c r="G102" s="2" t="s">
        <v>235</v>
      </c>
      <c r="H102" s="155">
        <v>39136</v>
      </c>
      <c r="I102" s="4" t="s">
        <v>125</v>
      </c>
      <c r="J102" s="54" t="s">
        <v>236</v>
      </c>
      <c r="K102" s="141" t="s">
        <v>237</v>
      </c>
      <c r="L102" s="157" t="s">
        <v>229</v>
      </c>
      <c r="M102" s="92" t="s">
        <v>124</v>
      </c>
      <c r="N102" s="92" t="s">
        <v>124</v>
      </c>
      <c r="O102" s="92" t="s">
        <v>124</v>
      </c>
      <c r="P102" s="234" t="s">
        <v>68</v>
      </c>
      <c r="Q102" s="235"/>
    </row>
    <row r="103" spans="2:17" ht="45" x14ac:dyDescent="0.25">
      <c r="B103" s="154" t="s">
        <v>226</v>
      </c>
      <c r="C103" s="141" t="s">
        <v>227</v>
      </c>
      <c r="D103" s="154" t="s">
        <v>238</v>
      </c>
      <c r="E103" s="154">
        <v>30304070</v>
      </c>
      <c r="F103" s="2" t="s">
        <v>229</v>
      </c>
      <c r="G103" s="2" t="s">
        <v>239</v>
      </c>
      <c r="H103" s="155">
        <v>40560</v>
      </c>
      <c r="I103" s="4" t="s">
        <v>124</v>
      </c>
      <c r="J103" s="141" t="s">
        <v>233</v>
      </c>
      <c r="K103" s="141" t="s">
        <v>274</v>
      </c>
      <c r="L103" s="68" t="s">
        <v>273</v>
      </c>
      <c r="M103" s="92" t="s">
        <v>124</v>
      </c>
      <c r="N103" s="92" t="s">
        <v>124</v>
      </c>
      <c r="O103" s="92"/>
      <c r="P103" s="234" t="s">
        <v>68</v>
      </c>
      <c r="Q103" s="235"/>
    </row>
    <row r="105" spans="2:17" ht="15.75" thickBot="1" x14ac:dyDescent="0.3"/>
    <row r="106" spans="2:17" ht="27" thickBot="1" x14ac:dyDescent="0.3">
      <c r="B106" s="236" t="s">
        <v>45</v>
      </c>
      <c r="C106" s="237"/>
      <c r="D106" s="237"/>
      <c r="E106" s="237"/>
      <c r="F106" s="237"/>
      <c r="G106" s="237"/>
      <c r="H106" s="237"/>
      <c r="I106" s="237"/>
      <c r="J106" s="237"/>
      <c r="K106" s="237"/>
      <c r="L106" s="237"/>
      <c r="M106" s="237"/>
      <c r="N106" s="238"/>
    </row>
    <row r="109" spans="2:17" ht="46.15" customHeight="1" x14ac:dyDescent="0.25">
      <c r="B109" s="49" t="s">
        <v>33</v>
      </c>
      <c r="C109" s="49" t="s">
        <v>46</v>
      </c>
      <c r="D109" s="239" t="s">
        <v>3</v>
      </c>
      <c r="E109" s="241"/>
    </row>
    <row r="110" spans="2:17" ht="46.9" customHeight="1" x14ac:dyDescent="0.25">
      <c r="B110" s="50" t="s">
        <v>112</v>
      </c>
      <c r="C110" s="92" t="s">
        <v>124</v>
      </c>
      <c r="D110" s="247"/>
      <c r="E110" s="247"/>
    </row>
    <row r="113" spans="1:26" ht="26.25" x14ac:dyDescent="0.25">
      <c r="B113" s="216" t="s">
        <v>63</v>
      </c>
      <c r="C113" s="217"/>
      <c r="D113" s="217"/>
      <c r="E113" s="217"/>
      <c r="F113" s="217"/>
      <c r="G113" s="217"/>
      <c r="H113" s="217"/>
      <c r="I113" s="217"/>
      <c r="J113" s="217"/>
      <c r="K113" s="217"/>
      <c r="L113" s="217"/>
      <c r="M113" s="217"/>
      <c r="N113" s="217"/>
      <c r="O113" s="217"/>
      <c r="P113" s="217"/>
    </row>
    <row r="115" spans="1:26" ht="15.75" thickBot="1" x14ac:dyDescent="0.3"/>
    <row r="116" spans="1:26" ht="27" thickBot="1" x14ac:dyDescent="0.3">
      <c r="B116" s="236" t="s">
        <v>53</v>
      </c>
      <c r="C116" s="237"/>
      <c r="D116" s="237"/>
      <c r="E116" s="237"/>
      <c r="F116" s="237"/>
      <c r="G116" s="237"/>
      <c r="H116" s="237"/>
      <c r="I116" s="237"/>
      <c r="J116" s="237"/>
      <c r="K116" s="237"/>
      <c r="L116" s="237"/>
      <c r="M116" s="237"/>
      <c r="N116" s="238"/>
    </row>
    <row r="118" spans="1:26" ht="15.75" thickBot="1" x14ac:dyDescent="0.3">
      <c r="M118" s="47"/>
      <c r="N118" s="47"/>
    </row>
    <row r="119" spans="1:26" s="78" customFormat="1" ht="109.5" customHeight="1" x14ac:dyDescent="0.25">
      <c r="B119" s="89" t="s">
        <v>133</v>
      </c>
      <c r="C119" s="89" t="s">
        <v>134</v>
      </c>
      <c r="D119" s="89" t="s">
        <v>135</v>
      </c>
      <c r="E119" s="89" t="s">
        <v>44</v>
      </c>
      <c r="F119" s="89" t="s">
        <v>22</v>
      </c>
      <c r="G119" s="89" t="s">
        <v>92</v>
      </c>
      <c r="H119" s="89" t="s">
        <v>17</v>
      </c>
      <c r="I119" s="89" t="s">
        <v>10</v>
      </c>
      <c r="J119" s="89" t="s">
        <v>31</v>
      </c>
      <c r="K119" s="89" t="s">
        <v>60</v>
      </c>
      <c r="L119" s="89" t="s">
        <v>20</v>
      </c>
      <c r="M119" s="74" t="s">
        <v>26</v>
      </c>
      <c r="N119" s="89" t="s">
        <v>136</v>
      </c>
      <c r="O119" s="89" t="s">
        <v>36</v>
      </c>
      <c r="P119" s="90" t="s">
        <v>11</v>
      </c>
      <c r="Q119" s="90" t="s">
        <v>19</v>
      </c>
    </row>
    <row r="120" spans="1:26" s="84" customFormat="1" ht="105" x14ac:dyDescent="0.25">
      <c r="A120" s="38">
        <v>1</v>
      </c>
      <c r="B120" s="85" t="s">
        <v>194</v>
      </c>
      <c r="C120" s="86" t="s">
        <v>194</v>
      </c>
      <c r="D120" s="85" t="s">
        <v>195</v>
      </c>
      <c r="E120" s="160" t="s">
        <v>241</v>
      </c>
      <c r="F120" s="81" t="s">
        <v>124</v>
      </c>
      <c r="G120" s="123"/>
      <c r="H120" s="88">
        <v>41296</v>
      </c>
      <c r="I120" s="82">
        <v>41639</v>
      </c>
      <c r="J120" s="82" t="s">
        <v>125</v>
      </c>
      <c r="K120" s="160">
        <v>11</v>
      </c>
      <c r="L120" s="160">
        <v>0</v>
      </c>
      <c r="M120" s="160">
        <v>1236</v>
      </c>
      <c r="N120" s="160">
        <f>+M120*G120</f>
        <v>0</v>
      </c>
      <c r="O120" s="161">
        <v>1174259260</v>
      </c>
      <c r="P120" s="20" t="s">
        <v>242</v>
      </c>
      <c r="Q120" s="124" t="s">
        <v>275</v>
      </c>
      <c r="R120" s="83"/>
      <c r="S120" s="83"/>
      <c r="T120" s="83"/>
      <c r="U120" s="83"/>
      <c r="V120" s="83"/>
      <c r="W120" s="83"/>
      <c r="X120" s="83"/>
      <c r="Y120" s="83"/>
      <c r="Z120" s="83"/>
    </row>
    <row r="121" spans="1:26" s="84" customFormat="1" x14ac:dyDescent="0.25">
      <c r="A121" s="38">
        <f>+A120+1</f>
        <v>2</v>
      </c>
      <c r="B121" s="85"/>
      <c r="C121" s="86"/>
      <c r="D121" s="85"/>
      <c r="E121" s="80"/>
      <c r="F121" s="81"/>
      <c r="G121" s="81"/>
      <c r="H121" s="81"/>
      <c r="I121" s="82"/>
      <c r="J121" s="82"/>
      <c r="K121" s="82"/>
      <c r="L121" s="82"/>
      <c r="M121" s="73"/>
      <c r="N121" s="73"/>
      <c r="O121" s="20"/>
      <c r="P121" s="20"/>
      <c r="Q121" s="124"/>
      <c r="R121" s="83"/>
      <c r="S121" s="83"/>
      <c r="T121" s="83"/>
      <c r="U121" s="83"/>
      <c r="V121" s="83"/>
      <c r="W121" s="83"/>
      <c r="X121" s="83"/>
      <c r="Y121" s="83"/>
      <c r="Z121" s="83"/>
    </row>
    <row r="122" spans="1:26" s="84" customFormat="1" x14ac:dyDescent="0.25">
      <c r="A122" s="38">
        <f t="shared" ref="A122:A127" si="3">+A121+1</f>
        <v>3</v>
      </c>
      <c r="B122" s="85"/>
      <c r="C122" s="86"/>
      <c r="D122" s="85"/>
      <c r="E122" s="80"/>
      <c r="F122" s="81"/>
      <c r="G122" s="81"/>
      <c r="H122" s="81"/>
      <c r="I122" s="82"/>
      <c r="J122" s="82"/>
      <c r="K122" s="82"/>
      <c r="L122" s="82"/>
      <c r="M122" s="73"/>
      <c r="N122" s="73"/>
      <c r="O122" s="20"/>
      <c r="P122" s="20"/>
      <c r="Q122" s="124"/>
      <c r="R122" s="83"/>
      <c r="S122" s="83"/>
      <c r="T122" s="83"/>
      <c r="U122" s="83"/>
      <c r="V122" s="83"/>
      <c r="W122" s="83"/>
      <c r="X122" s="83"/>
      <c r="Y122" s="83"/>
      <c r="Z122" s="83"/>
    </row>
    <row r="123" spans="1:26" s="84" customFormat="1" x14ac:dyDescent="0.25">
      <c r="A123" s="38">
        <f t="shared" si="3"/>
        <v>4</v>
      </c>
      <c r="B123" s="85"/>
      <c r="C123" s="86"/>
      <c r="D123" s="85"/>
      <c r="E123" s="80"/>
      <c r="F123" s="81"/>
      <c r="G123" s="81"/>
      <c r="H123" s="81"/>
      <c r="I123" s="82"/>
      <c r="J123" s="82"/>
      <c r="K123" s="82"/>
      <c r="L123" s="82"/>
      <c r="M123" s="73"/>
      <c r="N123" s="73"/>
      <c r="O123" s="20"/>
      <c r="P123" s="20"/>
      <c r="Q123" s="124"/>
      <c r="R123" s="83"/>
      <c r="S123" s="83"/>
      <c r="T123" s="83"/>
      <c r="U123" s="83"/>
      <c r="V123" s="83"/>
      <c r="W123" s="83"/>
      <c r="X123" s="83"/>
      <c r="Y123" s="83"/>
      <c r="Z123" s="83"/>
    </row>
    <row r="124" spans="1:26" s="84" customFormat="1" x14ac:dyDescent="0.25">
      <c r="A124" s="38">
        <f t="shared" si="3"/>
        <v>5</v>
      </c>
      <c r="B124" s="85"/>
      <c r="C124" s="86"/>
      <c r="D124" s="85"/>
      <c r="E124" s="80"/>
      <c r="F124" s="81"/>
      <c r="G124" s="81"/>
      <c r="H124" s="81"/>
      <c r="I124" s="82"/>
      <c r="J124" s="82"/>
      <c r="K124" s="82"/>
      <c r="L124" s="82"/>
      <c r="M124" s="73"/>
      <c r="N124" s="73"/>
      <c r="O124" s="20"/>
      <c r="P124" s="20"/>
      <c r="Q124" s="124"/>
      <c r="R124" s="83"/>
      <c r="S124" s="83"/>
      <c r="T124" s="83"/>
      <c r="U124" s="83"/>
      <c r="V124" s="83"/>
      <c r="W124" s="83"/>
      <c r="X124" s="83"/>
      <c r="Y124" s="83"/>
      <c r="Z124" s="83"/>
    </row>
    <row r="125" spans="1:26" s="84" customFormat="1" x14ac:dyDescent="0.25">
      <c r="A125" s="38">
        <f t="shared" si="3"/>
        <v>6</v>
      </c>
      <c r="B125" s="85"/>
      <c r="C125" s="86"/>
      <c r="D125" s="85"/>
      <c r="E125" s="80"/>
      <c r="F125" s="81"/>
      <c r="G125" s="81"/>
      <c r="H125" s="81"/>
      <c r="I125" s="82"/>
      <c r="J125" s="82"/>
      <c r="K125" s="82"/>
      <c r="L125" s="82"/>
      <c r="M125" s="73"/>
      <c r="N125" s="73"/>
      <c r="O125" s="20"/>
      <c r="P125" s="20"/>
      <c r="Q125" s="124"/>
      <c r="R125" s="83"/>
      <c r="S125" s="83"/>
      <c r="T125" s="83"/>
      <c r="U125" s="83"/>
      <c r="V125" s="83"/>
      <c r="W125" s="83"/>
      <c r="X125" s="83"/>
      <c r="Y125" s="83"/>
      <c r="Z125" s="83"/>
    </row>
    <row r="126" spans="1:26" s="84" customFormat="1" x14ac:dyDescent="0.25">
      <c r="A126" s="38">
        <f t="shared" si="3"/>
        <v>7</v>
      </c>
      <c r="B126" s="85"/>
      <c r="C126" s="86"/>
      <c r="D126" s="85"/>
      <c r="E126" s="80"/>
      <c r="F126" s="81"/>
      <c r="G126" s="81"/>
      <c r="H126" s="81"/>
      <c r="I126" s="82"/>
      <c r="J126" s="82"/>
      <c r="K126" s="82"/>
      <c r="L126" s="82"/>
      <c r="M126" s="73"/>
      <c r="N126" s="73"/>
      <c r="O126" s="20"/>
      <c r="P126" s="20"/>
      <c r="Q126" s="124"/>
      <c r="R126" s="83"/>
      <c r="S126" s="83"/>
      <c r="T126" s="83"/>
      <c r="U126" s="83"/>
      <c r="V126" s="83"/>
      <c r="W126" s="83"/>
      <c r="X126" s="83"/>
      <c r="Y126" s="83"/>
      <c r="Z126" s="83"/>
    </row>
    <row r="127" spans="1:26" s="84" customFormat="1" x14ac:dyDescent="0.25">
      <c r="A127" s="38">
        <f t="shared" si="3"/>
        <v>8</v>
      </c>
      <c r="B127" s="85"/>
      <c r="C127" s="86"/>
      <c r="D127" s="85"/>
      <c r="E127" s="80"/>
      <c r="F127" s="81"/>
      <c r="G127" s="81"/>
      <c r="H127" s="81"/>
      <c r="I127" s="82"/>
      <c r="J127" s="82"/>
      <c r="K127" s="82"/>
      <c r="L127" s="82"/>
      <c r="M127" s="73"/>
      <c r="N127" s="73"/>
      <c r="O127" s="20"/>
      <c r="P127" s="20"/>
      <c r="Q127" s="124"/>
      <c r="R127" s="83"/>
      <c r="S127" s="83"/>
      <c r="T127" s="83"/>
      <c r="U127" s="83"/>
      <c r="V127" s="83"/>
      <c r="W127" s="83"/>
      <c r="X127" s="83"/>
      <c r="Y127" s="83"/>
      <c r="Z127" s="83"/>
    </row>
    <row r="128" spans="1:26" s="84" customFormat="1" x14ac:dyDescent="0.25">
      <c r="A128" s="38"/>
      <c r="B128" s="39" t="s">
        <v>16</v>
      </c>
      <c r="C128" s="86"/>
      <c r="D128" s="85"/>
      <c r="E128" s="80"/>
      <c r="F128" s="81"/>
      <c r="G128" s="81"/>
      <c r="H128" s="81"/>
      <c r="I128" s="82"/>
      <c r="J128" s="82"/>
      <c r="K128" s="87">
        <f t="shared" ref="K128:N128" si="4">SUM(K120:K127)</f>
        <v>11</v>
      </c>
      <c r="L128" s="87">
        <f t="shared" si="4"/>
        <v>0</v>
      </c>
      <c r="M128" s="122">
        <f t="shared" si="4"/>
        <v>1236</v>
      </c>
      <c r="N128" s="87">
        <f t="shared" si="4"/>
        <v>0</v>
      </c>
      <c r="O128" s="20"/>
      <c r="P128" s="20"/>
      <c r="Q128" s="125"/>
    </row>
    <row r="129" spans="2:17" x14ac:dyDescent="0.25">
      <c r="B129" s="21"/>
      <c r="C129" s="21"/>
      <c r="D129" s="21"/>
      <c r="E129" s="22"/>
      <c r="F129" s="21"/>
      <c r="G129" s="21"/>
      <c r="H129" s="21"/>
      <c r="I129" s="21"/>
      <c r="J129" s="21"/>
      <c r="K129" s="21"/>
      <c r="L129" s="21"/>
      <c r="M129" s="21"/>
      <c r="N129" s="21"/>
      <c r="O129" s="21"/>
      <c r="P129" s="21"/>
    </row>
    <row r="130" spans="2:17" ht="18.75" x14ac:dyDescent="0.25">
      <c r="B130" s="43" t="s">
        <v>32</v>
      </c>
      <c r="C130" s="53">
        <f>+K128</f>
        <v>11</v>
      </c>
      <c r="H130" s="23"/>
      <c r="I130" s="23"/>
      <c r="J130" s="23"/>
      <c r="K130" s="23"/>
      <c r="L130" s="23"/>
      <c r="M130" s="23"/>
      <c r="N130" s="21"/>
      <c r="O130" s="21"/>
      <c r="P130" s="21"/>
    </row>
    <row r="132" spans="2:17" ht="15.75" thickBot="1" x14ac:dyDescent="0.3"/>
    <row r="133" spans="2:17" ht="37.15" customHeight="1" thickBot="1" x14ac:dyDescent="0.3">
      <c r="B133" s="55" t="s">
        <v>48</v>
      </c>
      <c r="C133" s="56" t="s">
        <v>49</v>
      </c>
      <c r="D133" s="55" t="s">
        <v>50</v>
      </c>
      <c r="E133" s="56" t="s">
        <v>54</v>
      </c>
    </row>
    <row r="134" spans="2:17" ht="41.45" customHeight="1" x14ac:dyDescent="0.25">
      <c r="B134" s="48" t="s">
        <v>113</v>
      </c>
      <c r="C134" s="51">
        <v>20</v>
      </c>
      <c r="D134" s="51">
        <v>0</v>
      </c>
      <c r="E134" s="248">
        <f>+D134+D135+D136</f>
        <v>0</v>
      </c>
    </row>
    <row r="135" spans="2:17" x14ac:dyDescent="0.25">
      <c r="B135" s="48" t="s">
        <v>114</v>
      </c>
      <c r="C135" s="41">
        <v>30</v>
      </c>
      <c r="D135" s="142">
        <v>0</v>
      </c>
      <c r="E135" s="249"/>
    </row>
    <row r="136" spans="2:17" ht="15.75" thickBot="1" x14ac:dyDescent="0.3">
      <c r="B136" s="48" t="s">
        <v>115</v>
      </c>
      <c r="C136" s="52">
        <v>40</v>
      </c>
      <c r="D136" s="52">
        <v>0</v>
      </c>
      <c r="E136" s="250"/>
    </row>
    <row r="138" spans="2:17" ht="15.75" thickBot="1" x14ac:dyDescent="0.3"/>
    <row r="139" spans="2:17" ht="27" thickBot="1" x14ac:dyDescent="0.3">
      <c r="B139" s="236" t="s">
        <v>51</v>
      </c>
      <c r="C139" s="237"/>
      <c r="D139" s="237"/>
      <c r="E139" s="237"/>
      <c r="F139" s="237"/>
      <c r="G139" s="237"/>
      <c r="H139" s="237"/>
      <c r="I139" s="237"/>
      <c r="J139" s="237"/>
      <c r="K139" s="237"/>
      <c r="L139" s="237"/>
      <c r="M139" s="237"/>
      <c r="N139" s="238"/>
    </row>
    <row r="141" spans="2:17" ht="76.5" customHeight="1" x14ac:dyDescent="0.25">
      <c r="B141" s="91" t="s">
        <v>0</v>
      </c>
      <c r="C141" s="91" t="s">
        <v>39</v>
      </c>
      <c r="D141" s="91" t="s">
        <v>40</v>
      </c>
      <c r="E141" s="91" t="s">
        <v>105</v>
      </c>
      <c r="F141" s="91" t="s">
        <v>107</v>
      </c>
      <c r="G141" s="91" t="s">
        <v>108</v>
      </c>
      <c r="H141" s="91" t="s">
        <v>109</v>
      </c>
      <c r="I141" s="91" t="s">
        <v>106</v>
      </c>
      <c r="J141" s="239" t="s">
        <v>110</v>
      </c>
      <c r="K141" s="240"/>
      <c r="L141" s="241"/>
      <c r="M141" s="91" t="s">
        <v>111</v>
      </c>
      <c r="N141" s="91" t="s">
        <v>41</v>
      </c>
      <c r="O141" s="91" t="s">
        <v>42</v>
      </c>
      <c r="P141" s="239" t="s">
        <v>3</v>
      </c>
      <c r="Q141" s="241"/>
    </row>
    <row r="142" spans="2:17" ht="60.75" customHeight="1" x14ac:dyDescent="0.25">
      <c r="B142" s="158" t="s">
        <v>119</v>
      </c>
      <c r="C142" s="158" t="s">
        <v>209</v>
      </c>
      <c r="D142" s="2" t="s">
        <v>243</v>
      </c>
      <c r="E142" s="2">
        <v>25059549</v>
      </c>
      <c r="F142" s="2" t="s">
        <v>232</v>
      </c>
      <c r="G142" s="2" t="s">
        <v>233</v>
      </c>
      <c r="H142" s="155">
        <v>36029</v>
      </c>
      <c r="I142" s="4" t="s">
        <v>200</v>
      </c>
      <c r="J142" s="1" t="s">
        <v>214</v>
      </c>
      <c r="K142" s="68" t="s">
        <v>244</v>
      </c>
      <c r="L142" s="67" t="s">
        <v>43</v>
      </c>
      <c r="M142" s="92" t="s">
        <v>124</v>
      </c>
      <c r="N142" s="92" t="s">
        <v>124</v>
      </c>
      <c r="O142" s="92" t="s">
        <v>124</v>
      </c>
      <c r="P142" s="247" t="s">
        <v>68</v>
      </c>
      <c r="Q142" s="247"/>
    </row>
    <row r="143" spans="2:17" ht="60.75" customHeight="1" x14ac:dyDescent="0.25">
      <c r="B143" s="158" t="s">
        <v>120</v>
      </c>
      <c r="C143" s="158" t="s">
        <v>209</v>
      </c>
      <c r="D143" s="2" t="s">
        <v>245</v>
      </c>
      <c r="E143" s="2">
        <v>24389755</v>
      </c>
      <c r="F143" s="2" t="s">
        <v>246</v>
      </c>
      <c r="G143" s="2" t="s">
        <v>223</v>
      </c>
      <c r="H143" s="155">
        <v>37608</v>
      </c>
      <c r="I143" s="4" t="s">
        <v>200</v>
      </c>
      <c r="J143" s="162" t="s">
        <v>247</v>
      </c>
      <c r="K143" s="163" t="s">
        <v>248</v>
      </c>
      <c r="L143" s="163" t="s">
        <v>249</v>
      </c>
      <c r="M143" s="92" t="s">
        <v>124</v>
      </c>
      <c r="N143" s="92" t="s">
        <v>124</v>
      </c>
      <c r="O143" s="92" t="s">
        <v>124</v>
      </c>
      <c r="P143" s="247" t="s">
        <v>68</v>
      </c>
      <c r="Q143" s="247"/>
    </row>
    <row r="144" spans="2:17" ht="33.6" customHeight="1" x14ac:dyDescent="0.25">
      <c r="B144" s="158" t="s">
        <v>121</v>
      </c>
      <c r="C144" s="164" t="s">
        <v>250</v>
      </c>
      <c r="D144" s="2" t="s">
        <v>251</v>
      </c>
      <c r="E144" s="2">
        <v>15923831</v>
      </c>
      <c r="F144" s="2" t="s">
        <v>252</v>
      </c>
      <c r="G144" s="2" t="s">
        <v>239</v>
      </c>
      <c r="H144" s="155">
        <v>37463</v>
      </c>
      <c r="I144" s="4" t="s">
        <v>124</v>
      </c>
      <c r="J144" s="165" t="s">
        <v>253</v>
      </c>
      <c r="K144" s="163" t="s">
        <v>254</v>
      </c>
      <c r="L144" s="166" t="s">
        <v>255</v>
      </c>
      <c r="M144" s="92" t="s">
        <v>124</v>
      </c>
      <c r="N144" s="92" t="s">
        <v>124</v>
      </c>
      <c r="O144" s="92" t="s">
        <v>124</v>
      </c>
      <c r="P144" s="247" t="s">
        <v>68</v>
      </c>
      <c r="Q144" s="247"/>
    </row>
    <row r="148" spans="2:7" ht="54" customHeight="1" x14ac:dyDescent="0.25">
      <c r="B148" s="94" t="s">
        <v>33</v>
      </c>
      <c r="C148" s="94" t="s">
        <v>48</v>
      </c>
      <c r="D148" s="91" t="s">
        <v>49</v>
      </c>
      <c r="E148" s="94" t="s">
        <v>50</v>
      </c>
      <c r="F148" s="91" t="s">
        <v>55</v>
      </c>
      <c r="G148" s="91"/>
    </row>
    <row r="149" spans="2:7" ht="120.75" customHeight="1" x14ac:dyDescent="0.2">
      <c r="B149" s="245" t="s">
        <v>52</v>
      </c>
      <c r="C149" s="5" t="s">
        <v>116</v>
      </c>
      <c r="D149" s="159">
        <v>25</v>
      </c>
      <c r="E149" s="159">
        <v>25</v>
      </c>
      <c r="F149" s="246">
        <f>+E149+E150+E151</f>
        <v>60</v>
      </c>
      <c r="G149" s="167"/>
    </row>
    <row r="150" spans="2:7" ht="76.150000000000006" customHeight="1" x14ac:dyDescent="0.2">
      <c r="B150" s="245"/>
      <c r="C150" s="5" t="s">
        <v>117</v>
      </c>
      <c r="D150" s="54">
        <v>25</v>
      </c>
      <c r="E150" s="159">
        <v>25</v>
      </c>
      <c r="F150" s="246"/>
      <c r="G150" s="167"/>
    </row>
    <row r="151" spans="2:7" ht="69" customHeight="1" x14ac:dyDescent="0.2">
      <c r="B151" s="245"/>
      <c r="C151" s="5" t="s">
        <v>118</v>
      </c>
      <c r="D151" s="159">
        <v>10</v>
      </c>
      <c r="E151" s="159">
        <v>10</v>
      </c>
      <c r="F151" s="246"/>
      <c r="G151" s="167"/>
    </row>
    <row r="152" spans="2:7" x14ac:dyDescent="0.25">
      <c r="C152" s="75"/>
    </row>
    <row r="155" spans="2:7" x14ac:dyDescent="0.25">
      <c r="B155" s="93" t="s">
        <v>56</v>
      </c>
    </row>
    <row r="158" spans="2:7" x14ac:dyDescent="0.25">
      <c r="B158" s="95" t="s">
        <v>33</v>
      </c>
      <c r="C158" s="95" t="s">
        <v>57</v>
      </c>
      <c r="D158" s="94" t="s">
        <v>50</v>
      </c>
      <c r="E158" s="94" t="s">
        <v>16</v>
      </c>
    </row>
    <row r="159" spans="2:7" ht="28.5" x14ac:dyDescent="0.25">
      <c r="B159" s="76" t="s">
        <v>58</v>
      </c>
      <c r="C159" s="77">
        <v>40</v>
      </c>
      <c r="D159" s="142">
        <f>+E134</f>
        <v>0</v>
      </c>
      <c r="E159" s="251">
        <f>+D159+D160</f>
        <v>60</v>
      </c>
    </row>
    <row r="160" spans="2:7" ht="42.75" x14ac:dyDescent="0.25">
      <c r="B160" s="76" t="s">
        <v>59</v>
      </c>
      <c r="C160" s="77">
        <v>60</v>
      </c>
      <c r="D160" s="142">
        <f>+F149</f>
        <v>60</v>
      </c>
      <c r="E160" s="252"/>
    </row>
  </sheetData>
  <sheetProtection algorithmName="SHA-512" hashValue="18P4XVPeWkXyW856dKLG7L2n8NozeYdCSNAEqLKiJpSPd2nVYQgXj3wF2Dl7PCy2bddKFa8zMAF6UB2vx6mdIQ==" saltValue="UntWA8nUXBSdrvU2KRV/qg==" spinCount="100000" sheet="1" objects="1" scenarios="1"/>
  <mergeCells count="56">
    <mergeCell ref="E159:E160"/>
    <mergeCell ref="J141:L141"/>
    <mergeCell ref="P141:Q141"/>
    <mergeCell ref="P142:Q142"/>
    <mergeCell ref="P144:Q144"/>
    <mergeCell ref="B149:B151"/>
    <mergeCell ref="F149:F151"/>
    <mergeCell ref="D110:E110"/>
    <mergeCell ref="B113:P113"/>
    <mergeCell ref="B116:N116"/>
    <mergeCell ref="E134:E136"/>
    <mergeCell ref="B139:N139"/>
    <mergeCell ref="P143:Q143"/>
    <mergeCell ref="P101:Q101"/>
    <mergeCell ref="P102:Q102"/>
    <mergeCell ref="P103:Q103"/>
    <mergeCell ref="B106:N106"/>
    <mergeCell ref="D109:E109"/>
    <mergeCell ref="C67:N67"/>
    <mergeCell ref="B69:N69"/>
    <mergeCell ref="O76:P76"/>
    <mergeCell ref="O77:P77"/>
    <mergeCell ref="O78:P78"/>
    <mergeCell ref="O72:P72"/>
    <mergeCell ref="O73:P73"/>
    <mergeCell ref="O74:P74"/>
    <mergeCell ref="B89:N89"/>
    <mergeCell ref="J94:L94"/>
    <mergeCell ref="P94:Q94"/>
    <mergeCell ref="P95:Q95"/>
    <mergeCell ref="P96:Q96"/>
    <mergeCell ref="P97:Q97"/>
    <mergeCell ref="P98:Q98"/>
    <mergeCell ref="P99:Q99"/>
    <mergeCell ref="P100:Q100"/>
    <mergeCell ref="O75:P75"/>
    <mergeCell ref="O79:P79"/>
    <mergeCell ref="O80:P80"/>
    <mergeCell ref="O81:P81"/>
    <mergeCell ref="O82:P82"/>
    <mergeCell ref="O83:P83"/>
    <mergeCell ref="B2:P2"/>
    <mergeCell ref="C32:D32"/>
    <mergeCell ref="E44:E45"/>
    <mergeCell ref="M49:N49"/>
    <mergeCell ref="B63:B64"/>
    <mergeCell ref="C63:C64"/>
    <mergeCell ref="D63:E63"/>
    <mergeCell ref="B4:P4"/>
    <mergeCell ref="B22:C22"/>
    <mergeCell ref="C6:N6"/>
    <mergeCell ref="C7:N7"/>
    <mergeCell ref="C8:N8"/>
    <mergeCell ref="C9:N9"/>
    <mergeCell ref="C10:E10"/>
    <mergeCell ref="B14:C21"/>
  </mergeCells>
  <dataValidations count="2">
    <dataValidation type="decimal" allowBlank="1" showInputMessage="1" showErrorMessage="1" sqref="WVH982910 WLL982910 C65406 IV65406 SR65406 ACN65406 AMJ65406 AWF65406 BGB65406 BPX65406 BZT65406 CJP65406 CTL65406 DDH65406 DND65406 DWZ65406 EGV65406 EQR65406 FAN65406 FKJ65406 FUF65406 GEB65406 GNX65406 GXT65406 HHP65406 HRL65406 IBH65406 ILD65406 IUZ65406 JEV65406 JOR65406 JYN65406 KIJ65406 KSF65406 LCB65406 LLX65406 LVT65406 MFP65406 MPL65406 MZH65406 NJD65406 NSZ65406 OCV65406 OMR65406 OWN65406 PGJ65406 PQF65406 QAB65406 QJX65406 QTT65406 RDP65406 RNL65406 RXH65406 SHD65406 SQZ65406 TAV65406 TKR65406 TUN65406 UEJ65406 UOF65406 UYB65406 VHX65406 VRT65406 WBP65406 WLL65406 WVH65406 C130942 IV130942 SR130942 ACN130942 AMJ130942 AWF130942 BGB130942 BPX130942 BZT130942 CJP130942 CTL130942 DDH130942 DND130942 DWZ130942 EGV130942 EQR130942 FAN130942 FKJ130942 FUF130942 GEB130942 GNX130942 GXT130942 HHP130942 HRL130942 IBH130942 ILD130942 IUZ130942 JEV130942 JOR130942 JYN130942 KIJ130942 KSF130942 LCB130942 LLX130942 LVT130942 MFP130942 MPL130942 MZH130942 NJD130942 NSZ130942 OCV130942 OMR130942 OWN130942 PGJ130942 PQF130942 QAB130942 QJX130942 QTT130942 RDP130942 RNL130942 RXH130942 SHD130942 SQZ130942 TAV130942 TKR130942 TUN130942 UEJ130942 UOF130942 UYB130942 VHX130942 VRT130942 WBP130942 WLL130942 WVH130942 C196478 IV196478 SR196478 ACN196478 AMJ196478 AWF196478 BGB196478 BPX196478 BZT196478 CJP196478 CTL196478 DDH196478 DND196478 DWZ196478 EGV196478 EQR196478 FAN196478 FKJ196478 FUF196478 GEB196478 GNX196478 GXT196478 HHP196478 HRL196478 IBH196478 ILD196478 IUZ196478 JEV196478 JOR196478 JYN196478 KIJ196478 KSF196478 LCB196478 LLX196478 LVT196478 MFP196478 MPL196478 MZH196478 NJD196478 NSZ196478 OCV196478 OMR196478 OWN196478 PGJ196478 PQF196478 QAB196478 QJX196478 QTT196478 RDP196478 RNL196478 RXH196478 SHD196478 SQZ196478 TAV196478 TKR196478 TUN196478 UEJ196478 UOF196478 UYB196478 VHX196478 VRT196478 WBP196478 WLL196478 WVH196478 C262014 IV262014 SR262014 ACN262014 AMJ262014 AWF262014 BGB262014 BPX262014 BZT262014 CJP262014 CTL262014 DDH262014 DND262014 DWZ262014 EGV262014 EQR262014 FAN262014 FKJ262014 FUF262014 GEB262014 GNX262014 GXT262014 HHP262014 HRL262014 IBH262014 ILD262014 IUZ262014 JEV262014 JOR262014 JYN262014 KIJ262014 KSF262014 LCB262014 LLX262014 LVT262014 MFP262014 MPL262014 MZH262014 NJD262014 NSZ262014 OCV262014 OMR262014 OWN262014 PGJ262014 PQF262014 QAB262014 QJX262014 QTT262014 RDP262014 RNL262014 RXH262014 SHD262014 SQZ262014 TAV262014 TKR262014 TUN262014 UEJ262014 UOF262014 UYB262014 VHX262014 VRT262014 WBP262014 WLL262014 WVH262014 C327550 IV327550 SR327550 ACN327550 AMJ327550 AWF327550 BGB327550 BPX327550 BZT327550 CJP327550 CTL327550 DDH327550 DND327550 DWZ327550 EGV327550 EQR327550 FAN327550 FKJ327550 FUF327550 GEB327550 GNX327550 GXT327550 HHP327550 HRL327550 IBH327550 ILD327550 IUZ327550 JEV327550 JOR327550 JYN327550 KIJ327550 KSF327550 LCB327550 LLX327550 LVT327550 MFP327550 MPL327550 MZH327550 NJD327550 NSZ327550 OCV327550 OMR327550 OWN327550 PGJ327550 PQF327550 QAB327550 QJX327550 QTT327550 RDP327550 RNL327550 RXH327550 SHD327550 SQZ327550 TAV327550 TKR327550 TUN327550 UEJ327550 UOF327550 UYB327550 VHX327550 VRT327550 WBP327550 WLL327550 WVH327550 C393086 IV393086 SR393086 ACN393086 AMJ393086 AWF393086 BGB393086 BPX393086 BZT393086 CJP393086 CTL393086 DDH393086 DND393086 DWZ393086 EGV393086 EQR393086 FAN393086 FKJ393086 FUF393086 GEB393086 GNX393086 GXT393086 HHP393086 HRL393086 IBH393086 ILD393086 IUZ393086 JEV393086 JOR393086 JYN393086 KIJ393086 KSF393086 LCB393086 LLX393086 LVT393086 MFP393086 MPL393086 MZH393086 NJD393086 NSZ393086 OCV393086 OMR393086 OWN393086 PGJ393086 PQF393086 QAB393086 QJX393086 QTT393086 RDP393086 RNL393086 RXH393086 SHD393086 SQZ393086 TAV393086 TKR393086 TUN393086 UEJ393086 UOF393086 UYB393086 VHX393086 VRT393086 WBP393086 WLL393086 WVH393086 C458622 IV458622 SR458622 ACN458622 AMJ458622 AWF458622 BGB458622 BPX458622 BZT458622 CJP458622 CTL458622 DDH458622 DND458622 DWZ458622 EGV458622 EQR458622 FAN458622 FKJ458622 FUF458622 GEB458622 GNX458622 GXT458622 HHP458622 HRL458622 IBH458622 ILD458622 IUZ458622 JEV458622 JOR458622 JYN458622 KIJ458622 KSF458622 LCB458622 LLX458622 LVT458622 MFP458622 MPL458622 MZH458622 NJD458622 NSZ458622 OCV458622 OMR458622 OWN458622 PGJ458622 PQF458622 QAB458622 QJX458622 QTT458622 RDP458622 RNL458622 RXH458622 SHD458622 SQZ458622 TAV458622 TKR458622 TUN458622 UEJ458622 UOF458622 UYB458622 VHX458622 VRT458622 WBP458622 WLL458622 WVH458622 C524158 IV524158 SR524158 ACN524158 AMJ524158 AWF524158 BGB524158 BPX524158 BZT524158 CJP524158 CTL524158 DDH524158 DND524158 DWZ524158 EGV524158 EQR524158 FAN524158 FKJ524158 FUF524158 GEB524158 GNX524158 GXT524158 HHP524158 HRL524158 IBH524158 ILD524158 IUZ524158 JEV524158 JOR524158 JYN524158 KIJ524158 KSF524158 LCB524158 LLX524158 LVT524158 MFP524158 MPL524158 MZH524158 NJD524158 NSZ524158 OCV524158 OMR524158 OWN524158 PGJ524158 PQF524158 QAB524158 QJX524158 QTT524158 RDP524158 RNL524158 RXH524158 SHD524158 SQZ524158 TAV524158 TKR524158 TUN524158 UEJ524158 UOF524158 UYB524158 VHX524158 VRT524158 WBP524158 WLL524158 WVH524158 C589694 IV589694 SR589694 ACN589694 AMJ589694 AWF589694 BGB589694 BPX589694 BZT589694 CJP589694 CTL589694 DDH589694 DND589694 DWZ589694 EGV589694 EQR589694 FAN589694 FKJ589694 FUF589694 GEB589694 GNX589694 GXT589694 HHP589694 HRL589694 IBH589694 ILD589694 IUZ589694 JEV589694 JOR589694 JYN589694 KIJ589694 KSF589694 LCB589694 LLX589694 LVT589694 MFP589694 MPL589694 MZH589694 NJD589694 NSZ589694 OCV589694 OMR589694 OWN589694 PGJ589694 PQF589694 QAB589694 QJX589694 QTT589694 RDP589694 RNL589694 RXH589694 SHD589694 SQZ589694 TAV589694 TKR589694 TUN589694 UEJ589694 UOF589694 UYB589694 VHX589694 VRT589694 WBP589694 WLL589694 WVH589694 C655230 IV655230 SR655230 ACN655230 AMJ655230 AWF655230 BGB655230 BPX655230 BZT655230 CJP655230 CTL655230 DDH655230 DND655230 DWZ655230 EGV655230 EQR655230 FAN655230 FKJ655230 FUF655230 GEB655230 GNX655230 GXT655230 HHP655230 HRL655230 IBH655230 ILD655230 IUZ655230 JEV655230 JOR655230 JYN655230 KIJ655230 KSF655230 LCB655230 LLX655230 LVT655230 MFP655230 MPL655230 MZH655230 NJD655230 NSZ655230 OCV655230 OMR655230 OWN655230 PGJ655230 PQF655230 QAB655230 QJX655230 QTT655230 RDP655230 RNL655230 RXH655230 SHD655230 SQZ655230 TAV655230 TKR655230 TUN655230 UEJ655230 UOF655230 UYB655230 VHX655230 VRT655230 WBP655230 WLL655230 WVH655230 C720766 IV720766 SR720766 ACN720766 AMJ720766 AWF720766 BGB720766 BPX720766 BZT720766 CJP720766 CTL720766 DDH720766 DND720766 DWZ720766 EGV720766 EQR720766 FAN720766 FKJ720766 FUF720766 GEB720766 GNX720766 GXT720766 HHP720766 HRL720766 IBH720766 ILD720766 IUZ720766 JEV720766 JOR720766 JYN720766 KIJ720766 KSF720766 LCB720766 LLX720766 LVT720766 MFP720766 MPL720766 MZH720766 NJD720766 NSZ720766 OCV720766 OMR720766 OWN720766 PGJ720766 PQF720766 QAB720766 QJX720766 QTT720766 RDP720766 RNL720766 RXH720766 SHD720766 SQZ720766 TAV720766 TKR720766 TUN720766 UEJ720766 UOF720766 UYB720766 VHX720766 VRT720766 WBP720766 WLL720766 WVH720766 C786302 IV786302 SR786302 ACN786302 AMJ786302 AWF786302 BGB786302 BPX786302 BZT786302 CJP786302 CTL786302 DDH786302 DND786302 DWZ786302 EGV786302 EQR786302 FAN786302 FKJ786302 FUF786302 GEB786302 GNX786302 GXT786302 HHP786302 HRL786302 IBH786302 ILD786302 IUZ786302 JEV786302 JOR786302 JYN786302 KIJ786302 KSF786302 LCB786302 LLX786302 LVT786302 MFP786302 MPL786302 MZH786302 NJD786302 NSZ786302 OCV786302 OMR786302 OWN786302 PGJ786302 PQF786302 QAB786302 QJX786302 QTT786302 RDP786302 RNL786302 RXH786302 SHD786302 SQZ786302 TAV786302 TKR786302 TUN786302 UEJ786302 UOF786302 UYB786302 VHX786302 VRT786302 WBP786302 WLL786302 WVH786302 C851838 IV851838 SR851838 ACN851838 AMJ851838 AWF851838 BGB851838 BPX851838 BZT851838 CJP851838 CTL851838 DDH851838 DND851838 DWZ851838 EGV851838 EQR851838 FAN851838 FKJ851838 FUF851838 GEB851838 GNX851838 GXT851838 HHP851838 HRL851838 IBH851838 ILD851838 IUZ851838 JEV851838 JOR851838 JYN851838 KIJ851838 KSF851838 LCB851838 LLX851838 LVT851838 MFP851838 MPL851838 MZH851838 NJD851838 NSZ851838 OCV851838 OMR851838 OWN851838 PGJ851838 PQF851838 QAB851838 QJX851838 QTT851838 RDP851838 RNL851838 RXH851838 SHD851838 SQZ851838 TAV851838 TKR851838 TUN851838 UEJ851838 UOF851838 UYB851838 VHX851838 VRT851838 WBP851838 WLL851838 WVH851838 C917374 IV917374 SR917374 ACN917374 AMJ917374 AWF917374 BGB917374 BPX917374 BZT917374 CJP917374 CTL917374 DDH917374 DND917374 DWZ917374 EGV917374 EQR917374 FAN917374 FKJ917374 FUF917374 GEB917374 GNX917374 GXT917374 HHP917374 HRL917374 IBH917374 ILD917374 IUZ917374 JEV917374 JOR917374 JYN917374 KIJ917374 KSF917374 LCB917374 LLX917374 LVT917374 MFP917374 MPL917374 MZH917374 NJD917374 NSZ917374 OCV917374 OMR917374 OWN917374 PGJ917374 PQF917374 QAB917374 QJX917374 QTT917374 RDP917374 RNL917374 RXH917374 SHD917374 SQZ917374 TAV917374 TKR917374 TUN917374 UEJ917374 UOF917374 UYB917374 VHX917374 VRT917374 WBP917374 WLL917374 WVH917374 C982910 IV982910 SR982910 ACN982910 AMJ982910 AWF982910 BGB982910 BPX982910 BZT982910 CJP982910 CTL982910 DDH982910 DND982910 DWZ982910 EGV982910 EQR982910 FAN982910 FKJ982910 FUF982910 GEB982910 GNX982910 GXT982910 HHP982910 HRL982910 IBH982910 ILD982910 IUZ982910 JEV982910 JOR982910 JYN982910 KIJ982910 KSF982910 LCB982910 LLX982910 LVT982910 MFP982910 MPL982910 MZH982910 NJD982910 NSZ982910 OCV982910 OMR982910 OWN982910 PGJ982910 PQF982910 QAB982910 QJX982910 QTT982910 RDP982910 RNL982910 RXH982910 SHD982910 SQZ982910 TAV982910 TKR982910 TUN982910 UEJ982910 UOF982910 UYB982910 VHX982910 VRT982910 WBP982910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910 A65406 IS65406 SO65406 ACK65406 AMG65406 AWC65406 BFY65406 BPU65406 BZQ65406 CJM65406 CTI65406 DDE65406 DNA65406 DWW65406 EGS65406 EQO65406 FAK65406 FKG65406 FUC65406 GDY65406 GNU65406 GXQ65406 HHM65406 HRI65406 IBE65406 ILA65406 IUW65406 JES65406 JOO65406 JYK65406 KIG65406 KSC65406 LBY65406 LLU65406 LVQ65406 MFM65406 MPI65406 MZE65406 NJA65406 NSW65406 OCS65406 OMO65406 OWK65406 PGG65406 PQC65406 PZY65406 QJU65406 QTQ65406 RDM65406 RNI65406 RXE65406 SHA65406 SQW65406 TAS65406 TKO65406 TUK65406 UEG65406 UOC65406 UXY65406 VHU65406 VRQ65406 WBM65406 WLI65406 WVE65406 A130942 IS130942 SO130942 ACK130942 AMG130942 AWC130942 BFY130942 BPU130942 BZQ130942 CJM130942 CTI130942 DDE130942 DNA130942 DWW130942 EGS130942 EQO130942 FAK130942 FKG130942 FUC130942 GDY130942 GNU130942 GXQ130942 HHM130942 HRI130942 IBE130942 ILA130942 IUW130942 JES130942 JOO130942 JYK130942 KIG130942 KSC130942 LBY130942 LLU130942 LVQ130942 MFM130942 MPI130942 MZE130942 NJA130942 NSW130942 OCS130942 OMO130942 OWK130942 PGG130942 PQC130942 PZY130942 QJU130942 QTQ130942 RDM130942 RNI130942 RXE130942 SHA130942 SQW130942 TAS130942 TKO130942 TUK130942 UEG130942 UOC130942 UXY130942 VHU130942 VRQ130942 WBM130942 WLI130942 WVE130942 A196478 IS196478 SO196478 ACK196478 AMG196478 AWC196478 BFY196478 BPU196478 BZQ196478 CJM196478 CTI196478 DDE196478 DNA196478 DWW196478 EGS196478 EQO196478 FAK196478 FKG196478 FUC196478 GDY196478 GNU196478 GXQ196478 HHM196478 HRI196478 IBE196478 ILA196478 IUW196478 JES196478 JOO196478 JYK196478 KIG196478 KSC196478 LBY196478 LLU196478 LVQ196478 MFM196478 MPI196478 MZE196478 NJA196478 NSW196478 OCS196478 OMO196478 OWK196478 PGG196478 PQC196478 PZY196478 QJU196478 QTQ196478 RDM196478 RNI196478 RXE196478 SHA196478 SQW196478 TAS196478 TKO196478 TUK196478 UEG196478 UOC196478 UXY196478 VHU196478 VRQ196478 WBM196478 WLI196478 WVE196478 A262014 IS262014 SO262014 ACK262014 AMG262014 AWC262014 BFY262014 BPU262014 BZQ262014 CJM262014 CTI262014 DDE262014 DNA262014 DWW262014 EGS262014 EQO262014 FAK262014 FKG262014 FUC262014 GDY262014 GNU262014 GXQ262014 HHM262014 HRI262014 IBE262014 ILA262014 IUW262014 JES262014 JOO262014 JYK262014 KIG262014 KSC262014 LBY262014 LLU262014 LVQ262014 MFM262014 MPI262014 MZE262014 NJA262014 NSW262014 OCS262014 OMO262014 OWK262014 PGG262014 PQC262014 PZY262014 QJU262014 QTQ262014 RDM262014 RNI262014 RXE262014 SHA262014 SQW262014 TAS262014 TKO262014 TUK262014 UEG262014 UOC262014 UXY262014 VHU262014 VRQ262014 WBM262014 WLI262014 WVE262014 A327550 IS327550 SO327550 ACK327550 AMG327550 AWC327550 BFY327550 BPU327550 BZQ327550 CJM327550 CTI327550 DDE327550 DNA327550 DWW327550 EGS327550 EQO327550 FAK327550 FKG327550 FUC327550 GDY327550 GNU327550 GXQ327550 HHM327550 HRI327550 IBE327550 ILA327550 IUW327550 JES327550 JOO327550 JYK327550 KIG327550 KSC327550 LBY327550 LLU327550 LVQ327550 MFM327550 MPI327550 MZE327550 NJA327550 NSW327550 OCS327550 OMO327550 OWK327550 PGG327550 PQC327550 PZY327550 QJU327550 QTQ327550 RDM327550 RNI327550 RXE327550 SHA327550 SQW327550 TAS327550 TKO327550 TUK327550 UEG327550 UOC327550 UXY327550 VHU327550 VRQ327550 WBM327550 WLI327550 WVE327550 A393086 IS393086 SO393086 ACK393086 AMG393086 AWC393086 BFY393086 BPU393086 BZQ393086 CJM393086 CTI393086 DDE393086 DNA393086 DWW393086 EGS393086 EQO393086 FAK393086 FKG393086 FUC393086 GDY393086 GNU393086 GXQ393086 HHM393086 HRI393086 IBE393086 ILA393086 IUW393086 JES393086 JOO393086 JYK393086 KIG393086 KSC393086 LBY393086 LLU393086 LVQ393086 MFM393086 MPI393086 MZE393086 NJA393086 NSW393086 OCS393086 OMO393086 OWK393086 PGG393086 PQC393086 PZY393086 QJU393086 QTQ393086 RDM393086 RNI393086 RXE393086 SHA393086 SQW393086 TAS393086 TKO393086 TUK393086 UEG393086 UOC393086 UXY393086 VHU393086 VRQ393086 WBM393086 WLI393086 WVE393086 A458622 IS458622 SO458622 ACK458622 AMG458622 AWC458622 BFY458622 BPU458622 BZQ458622 CJM458622 CTI458622 DDE458622 DNA458622 DWW458622 EGS458622 EQO458622 FAK458622 FKG458622 FUC458622 GDY458622 GNU458622 GXQ458622 HHM458622 HRI458622 IBE458622 ILA458622 IUW458622 JES458622 JOO458622 JYK458622 KIG458622 KSC458622 LBY458622 LLU458622 LVQ458622 MFM458622 MPI458622 MZE458622 NJA458622 NSW458622 OCS458622 OMO458622 OWK458622 PGG458622 PQC458622 PZY458622 QJU458622 QTQ458622 RDM458622 RNI458622 RXE458622 SHA458622 SQW458622 TAS458622 TKO458622 TUK458622 UEG458622 UOC458622 UXY458622 VHU458622 VRQ458622 WBM458622 WLI458622 WVE458622 A524158 IS524158 SO524158 ACK524158 AMG524158 AWC524158 BFY524158 BPU524158 BZQ524158 CJM524158 CTI524158 DDE524158 DNA524158 DWW524158 EGS524158 EQO524158 FAK524158 FKG524158 FUC524158 GDY524158 GNU524158 GXQ524158 HHM524158 HRI524158 IBE524158 ILA524158 IUW524158 JES524158 JOO524158 JYK524158 KIG524158 KSC524158 LBY524158 LLU524158 LVQ524158 MFM524158 MPI524158 MZE524158 NJA524158 NSW524158 OCS524158 OMO524158 OWK524158 PGG524158 PQC524158 PZY524158 QJU524158 QTQ524158 RDM524158 RNI524158 RXE524158 SHA524158 SQW524158 TAS524158 TKO524158 TUK524158 UEG524158 UOC524158 UXY524158 VHU524158 VRQ524158 WBM524158 WLI524158 WVE524158 A589694 IS589694 SO589694 ACK589694 AMG589694 AWC589694 BFY589694 BPU589694 BZQ589694 CJM589694 CTI589694 DDE589694 DNA589694 DWW589694 EGS589694 EQO589694 FAK589694 FKG589694 FUC589694 GDY589694 GNU589694 GXQ589694 HHM589694 HRI589694 IBE589694 ILA589694 IUW589694 JES589694 JOO589694 JYK589694 KIG589694 KSC589694 LBY589694 LLU589694 LVQ589694 MFM589694 MPI589694 MZE589694 NJA589694 NSW589694 OCS589694 OMO589694 OWK589694 PGG589694 PQC589694 PZY589694 QJU589694 QTQ589694 RDM589694 RNI589694 RXE589694 SHA589694 SQW589694 TAS589694 TKO589694 TUK589694 UEG589694 UOC589694 UXY589694 VHU589694 VRQ589694 WBM589694 WLI589694 WVE589694 A655230 IS655230 SO655230 ACK655230 AMG655230 AWC655230 BFY655230 BPU655230 BZQ655230 CJM655230 CTI655230 DDE655230 DNA655230 DWW655230 EGS655230 EQO655230 FAK655230 FKG655230 FUC655230 GDY655230 GNU655230 GXQ655230 HHM655230 HRI655230 IBE655230 ILA655230 IUW655230 JES655230 JOO655230 JYK655230 KIG655230 KSC655230 LBY655230 LLU655230 LVQ655230 MFM655230 MPI655230 MZE655230 NJA655230 NSW655230 OCS655230 OMO655230 OWK655230 PGG655230 PQC655230 PZY655230 QJU655230 QTQ655230 RDM655230 RNI655230 RXE655230 SHA655230 SQW655230 TAS655230 TKO655230 TUK655230 UEG655230 UOC655230 UXY655230 VHU655230 VRQ655230 WBM655230 WLI655230 WVE655230 A720766 IS720766 SO720766 ACK720766 AMG720766 AWC720766 BFY720766 BPU720766 BZQ720766 CJM720766 CTI720766 DDE720766 DNA720766 DWW720766 EGS720766 EQO720766 FAK720766 FKG720766 FUC720766 GDY720766 GNU720766 GXQ720766 HHM720766 HRI720766 IBE720766 ILA720766 IUW720766 JES720766 JOO720766 JYK720766 KIG720766 KSC720766 LBY720766 LLU720766 LVQ720766 MFM720766 MPI720766 MZE720766 NJA720766 NSW720766 OCS720766 OMO720766 OWK720766 PGG720766 PQC720766 PZY720766 QJU720766 QTQ720766 RDM720766 RNI720766 RXE720766 SHA720766 SQW720766 TAS720766 TKO720766 TUK720766 UEG720766 UOC720766 UXY720766 VHU720766 VRQ720766 WBM720766 WLI720766 WVE720766 A786302 IS786302 SO786302 ACK786302 AMG786302 AWC786302 BFY786302 BPU786302 BZQ786302 CJM786302 CTI786302 DDE786302 DNA786302 DWW786302 EGS786302 EQO786302 FAK786302 FKG786302 FUC786302 GDY786302 GNU786302 GXQ786302 HHM786302 HRI786302 IBE786302 ILA786302 IUW786302 JES786302 JOO786302 JYK786302 KIG786302 KSC786302 LBY786302 LLU786302 LVQ786302 MFM786302 MPI786302 MZE786302 NJA786302 NSW786302 OCS786302 OMO786302 OWK786302 PGG786302 PQC786302 PZY786302 QJU786302 QTQ786302 RDM786302 RNI786302 RXE786302 SHA786302 SQW786302 TAS786302 TKO786302 TUK786302 UEG786302 UOC786302 UXY786302 VHU786302 VRQ786302 WBM786302 WLI786302 WVE786302 A851838 IS851838 SO851838 ACK851838 AMG851838 AWC851838 BFY851838 BPU851838 BZQ851838 CJM851838 CTI851838 DDE851838 DNA851838 DWW851838 EGS851838 EQO851838 FAK851838 FKG851838 FUC851838 GDY851838 GNU851838 GXQ851838 HHM851838 HRI851838 IBE851838 ILA851838 IUW851838 JES851838 JOO851838 JYK851838 KIG851838 KSC851838 LBY851838 LLU851838 LVQ851838 MFM851838 MPI851838 MZE851838 NJA851838 NSW851838 OCS851838 OMO851838 OWK851838 PGG851838 PQC851838 PZY851838 QJU851838 QTQ851838 RDM851838 RNI851838 RXE851838 SHA851838 SQW851838 TAS851838 TKO851838 TUK851838 UEG851838 UOC851838 UXY851838 VHU851838 VRQ851838 WBM851838 WLI851838 WVE851838 A917374 IS917374 SO917374 ACK917374 AMG917374 AWC917374 BFY917374 BPU917374 BZQ917374 CJM917374 CTI917374 DDE917374 DNA917374 DWW917374 EGS917374 EQO917374 FAK917374 FKG917374 FUC917374 GDY917374 GNU917374 GXQ917374 HHM917374 HRI917374 IBE917374 ILA917374 IUW917374 JES917374 JOO917374 JYK917374 KIG917374 KSC917374 LBY917374 LLU917374 LVQ917374 MFM917374 MPI917374 MZE917374 NJA917374 NSW917374 OCS917374 OMO917374 OWK917374 PGG917374 PQC917374 PZY917374 QJU917374 QTQ917374 RDM917374 RNI917374 RXE917374 SHA917374 SQW917374 TAS917374 TKO917374 TUK917374 UEG917374 UOC917374 UXY917374 VHU917374 VRQ917374 WBM917374 WLI917374 WVE917374 A982910 IS982910 SO982910 ACK982910 AMG982910 AWC982910 BFY982910 BPU982910 BZQ982910 CJM982910 CTI982910 DDE982910 DNA982910 DWW982910 EGS982910 EQO982910 FAK982910 FKG982910 FUC982910 GDY982910 GNU982910 GXQ982910 HHM982910 HRI982910 IBE982910 ILA982910 IUW982910 JES982910 JOO982910 JYK982910 KIG982910 KSC982910 LBY982910 LLU982910 LVQ982910 MFM982910 MPI982910 MZE982910 NJA982910 NSW982910 OCS982910 OMO982910 OWK982910 PGG982910 PQC982910 PZY982910 QJU982910 QTQ982910 RDM982910 RNI982910 RXE982910 SHA982910 SQW982910 TAS982910 TKO982910 TUK982910 UEG982910 UOC982910 UXY982910 VHU982910 VRQ982910 WBM982910 WLI982910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A32" sqref="A32"/>
    </sheetView>
  </sheetViews>
  <sheetFormatPr baseColWidth="10" defaultRowHeight="15.75" x14ac:dyDescent="0.25"/>
  <cols>
    <col min="1" max="1" width="24.85546875" style="120" customWidth="1"/>
    <col min="2" max="2" width="55.5703125" style="120" customWidth="1"/>
    <col min="3" max="3" width="41.28515625" style="120" customWidth="1"/>
    <col min="4" max="4" width="29.42578125" style="120" customWidth="1"/>
    <col min="5" max="5" width="29.140625" style="120" customWidth="1"/>
    <col min="6" max="16384" width="11.42578125" style="75"/>
  </cols>
  <sheetData>
    <row r="1" spans="1:5" x14ac:dyDescent="0.25">
      <c r="A1" s="265" t="s">
        <v>87</v>
      </c>
      <c r="B1" s="266"/>
      <c r="C1" s="266"/>
      <c r="D1" s="266"/>
      <c r="E1" s="97"/>
    </row>
    <row r="2" spans="1:5" ht="27.75" customHeight="1" x14ac:dyDescent="0.25">
      <c r="A2" s="98"/>
      <c r="B2" s="267" t="s">
        <v>73</v>
      </c>
      <c r="C2" s="267"/>
      <c r="D2" s="267"/>
      <c r="E2" s="99"/>
    </row>
    <row r="3" spans="1:5" ht="21" customHeight="1" x14ac:dyDescent="0.25">
      <c r="A3" s="100"/>
      <c r="B3" s="267" t="s">
        <v>138</v>
      </c>
      <c r="C3" s="267"/>
      <c r="D3" s="267"/>
      <c r="E3" s="101"/>
    </row>
    <row r="4" spans="1:5" thickBot="1" x14ac:dyDescent="0.3">
      <c r="A4" s="102"/>
      <c r="B4" s="103"/>
      <c r="C4" s="103"/>
      <c r="D4" s="103"/>
      <c r="E4" s="104"/>
    </row>
    <row r="5" spans="1:5" ht="26.25" customHeight="1" thickBot="1" x14ac:dyDescent="0.3">
      <c r="A5" s="102"/>
      <c r="B5" s="105" t="s">
        <v>74</v>
      </c>
      <c r="C5" s="268" t="s">
        <v>190</v>
      </c>
      <c r="D5" s="269"/>
      <c r="E5" s="104"/>
    </row>
    <row r="6" spans="1:5" ht="27.75" customHeight="1" thickBot="1" x14ac:dyDescent="0.3">
      <c r="A6" s="102"/>
      <c r="B6" s="126" t="s">
        <v>75</v>
      </c>
      <c r="C6" s="270" t="s">
        <v>191</v>
      </c>
      <c r="D6" s="271"/>
      <c r="E6" s="104"/>
    </row>
    <row r="7" spans="1:5" ht="29.25" customHeight="1" thickBot="1" x14ac:dyDescent="0.3">
      <c r="A7" s="102"/>
      <c r="B7" s="126" t="s">
        <v>139</v>
      </c>
      <c r="C7" s="274" t="s">
        <v>140</v>
      </c>
      <c r="D7" s="275"/>
      <c r="E7" s="104"/>
    </row>
    <row r="8" spans="1:5" ht="16.5" thickBot="1" x14ac:dyDescent="0.3">
      <c r="A8" s="102"/>
      <c r="B8" s="127">
        <v>11</v>
      </c>
      <c r="C8" s="272">
        <v>1891982586</v>
      </c>
      <c r="D8" s="273"/>
      <c r="E8" s="104"/>
    </row>
    <row r="9" spans="1:5" ht="23.25" customHeight="1" thickBot="1" x14ac:dyDescent="0.3">
      <c r="A9" s="102"/>
      <c r="B9" s="127">
        <v>14</v>
      </c>
      <c r="C9" s="272">
        <v>2007907930</v>
      </c>
      <c r="D9" s="273"/>
      <c r="E9" s="104"/>
    </row>
    <row r="10" spans="1:5" ht="26.25" customHeight="1" thickBot="1" x14ac:dyDescent="0.3">
      <c r="A10" s="102"/>
      <c r="B10" s="127">
        <v>15</v>
      </c>
      <c r="C10" s="272">
        <v>3473647620</v>
      </c>
      <c r="D10" s="273"/>
      <c r="E10" s="104"/>
    </row>
    <row r="11" spans="1:5" ht="21.75" customHeight="1" thickBot="1" x14ac:dyDescent="0.3">
      <c r="A11" s="102"/>
      <c r="B11" s="127">
        <v>16</v>
      </c>
      <c r="C11" s="272">
        <v>3740111271</v>
      </c>
      <c r="D11" s="273"/>
      <c r="E11" s="104"/>
    </row>
    <row r="12" spans="1:5" ht="16.5" thickBot="1" x14ac:dyDescent="0.3">
      <c r="A12" s="102"/>
      <c r="B12" s="127">
        <v>17</v>
      </c>
      <c r="C12" s="272">
        <v>2754442639</v>
      </c>
      <c r="D12" s="273"/>
      <c r="E12" s="104"/>
    </row>
    <row r="13" spans="1:5" ht="32.25" thickBot="1" x14ac:dyDescent="0.3">
      <c r="A13" s="102"/>
      <c r="B13" s="128" t="s">
        <v>141</v>
      </c>
      <c r="C13" s="272">
        <f>SUM(C8:D12)</f>
        <v>13868092046</v>
      </c>
      <c r="D13" s="273"/>
      <c r="E13" s="104"/>
    </row>
    <row r="14" spans="1:5" ht="48" thickBot="1" x14ac:dyDescent="0.3">
      <c r="A14" s="102"/>
      <c r="B14" s="128" t="s">
        <v>142</v>
      </c>
      <c r="C14" s="272">
        <f>+C13/616000</f>
        <v>22513.136438311689</v>
      </c>
      <c r="D14" s="273"/>
      <c r="E14" s="104"/>
    </row>
    <row r="15" spans="1:5" ht="28.5" customHeight="1" x14ac:dyDescent="0.25">
      <c r="A15" s="102"/>
      <c r="B15" s="103"/>
      <c r="C15" s="106"/>
      <c r="D15" s="107"/>
      <c r="E15" s="104"/>
    </row>
    <row r="16" spans="1:5" ht="27" customHeight="1" thickBot="1" x14ac:dyDescent="0.3">
      <c r="A16" s="102"/>
      <c r="B16" s="103" t="s">
        <v>143</v>
      </c>
      <c r="C16" s="106"/>
      <c r="D16" s="107"/>
      <c r="E16" s="104"/>
    </row>
    <row r="17" spans="1:6" ht="28.5" customHeight="1" x14ac:dyDescent="0.25">
      <c r="A17" s="102"/>
      <c r="B17" s="108" t="s">
        <v>76</v>
      </c>
      <c r="C17" s="109">
        <v>3128220843</v>
      </c>
      <c r="D17" s="110"/>
      <c r="E17" s="104"/>
    </row>
    <row r="18" spans="1:6" ht="15" x14ac:dyDescent="0.25">
      <c r="A18" s="102"/>
      <c r="B18" s="102" t="s">
        <v>77</v>
      </c>
      <c r="C18" s="111">
        <v>3678199735</v>
      </c>
      <c r="D18" s="104"/>
      <c r="E18" s="104"/>
    </row>
    <row r="19" spans="1:6" ht="27" customHeight="1" x14ac:dyDescent="0.25">
      <c r="A19" s="102"/>
      <c r="B19" s="102" t="s">
        <v>78</v>
      </c>
      <c r="C19" s="111">
        <v>1965348418</v>
      </c>
      <c r="D19" s="104"/>
      <c r="E19" s="104"/>
    </row>
    <row r="20" spans="1:6" ht="27" customHeight="1" thickBot="1" x14ac:dyDescent="0.3">
      <c r="A20" s="102"/>
      <c r="B20" s="112" t="s">
        <v>79</v>
      </c>
      <c r="C20" s="113">
        <v>1965348418</v>
      </c>
      <c r="D20" s="114"/>
      <c r="E20" s="104"/>
    </row>
    <row r="21" spans="1:6" ht="16.5" thickBot="1" x14ac:dyDescent="0.3">
      <c r="A21" s="102"/>
      <c r="B21" s="256" t="s">
        <v>80</v>
      </c>
      <c r="C21" s="257"/>
      <c r="D21" s="258"/>
      <c r="E21" s="104"/>
    </row>
    <row r="22" spans="1:6" ht="16.5" thickBot="1" x14ac:dyDescent="0.3">
      <c r="A22" s="102"/>
      <c r="B22" s="256" t="s">
        <v>81</v>
      </c>
      <c r="C22" s="257"/>
      <c r="D22" s="258"/>
      <c r="E22" s="104"/>
    </row>
    <row r="23" spans="1:6" x14ac:dyDescent="0.25">
      <c r="A23" s="102"/>
      <c r="B23" s="115" t="s">
        <v>144</v>
      </c>
      <c r="C23" s="145">
        <f>+C17/C19</f>
        <v>1.5916876693972539</v>
      </c>
      <c r="D23" s="107" t="s">
        <v>192</v>
      </c>
      <c r="E23" s="104"/>
    </row>
    <row r="24" spans="1:6" ht="16.5" thickBot="1" x14ac:dyDescent="0.3">
      <c r="A24" s="102"/>
      <c r="B24" s="136" t="s">
        <v>82</v>
      </c>
      <c r="C24" s="146">
        <f>+C20/C18</f>
        <v>0.53432346245329709</v>
      </c>
      <c r="D24" s="116" t="s">
        <v>68</v>
      </c>
      <c r="E24" s="119"/>
    </row>
    <row r="25" spans="1:6" ht="16.5" thickBot="1" x14ac:dyDescent="0.3">
      <c r="A25" s="102"/>
      <c r="B25" s="117"/>
      <c r="C25" s="118"/>
      <c r="D25" s="103"/>
      <c r="E25" s="259"/>
      <c r="F25" s="253"/>
    </row>
    <row r="26" spans="1:6" x14ac:dyDescent="0.25">
      <c r="A26" s="260"/>
      <c r="B26" s="261" t="s">
        <v>83</v>
      </c>
      <c r="C26" s="254" t="s">
        <v>193</v>
      </c>
      <c r="D26" s="255"/>
      <c r="E26" s="259"/>
      <c r="F26" s="253"/>
    </row>
    <row r="27" spans="1:6" ht="16.5" thickBot="1" x14ac:dyDescent="0.3">
      <c r="A27" s="260"/>
      <c r="B27" s="262"/>
      <c r="C27" s="263" t="s">
        <v>84</v>
      </c>
      <c r="D27" s="264"/>
      <c r="E27" s="114"/>
      <c r="F27" s="96"/>
    </row>
    <row r="28" spans="1:6" x14ac:dyDescent="0.25">
      <c r="B28" s="121" t="s">
        <v>145</v>
      </c>
    </row>
  </sheetData>
  <sheetProtection algorithmName="SHA-512" hashValue="GemJUZ32fk1FuxOuHXKBtmirBt4LlY52FP4LuOKhe/y6p/9eQd3Nsjf3d8dpoKXMA+7Re2agBJ15D7vHXGx1yg==" saltValue="DBA7ZPxvOWYBwwQ+FtRVpA==" spinCount="100000" sheet="1" objects="1" scenarios="1"/>
  <mergeCells count="21">
    <mergeCell ref="A26:A27"/>
    <mergeCell ref="B26:B27"/>
    <mergeCell ref="C27:D27"/>
    <mergeCell ref="A1:D1"/>
    <mergeCell ref="B2:D2"/>
    <mergeCell ref="B3:D3"/>
    <mergeCell ref="C5:D5"/>
    <mergeCell ref="C6:D6"/>
    <mergeCell ref="C13:D13"/>
    <mergeCell ref="C8:D8"/>
    <mergeCell ref="C7:D7"/>
    <mergeCell ref="C9:D9"/>
    <mergeCell ref="C10:D10"/>
    <mergeCell ref="C11:D11"/>
    <mergeCell ref="C12:D12"/>
    <mergeCell ref="C14:D14"/>
    <mergeCell ref="F25:F26"/>
    <mergeCell ref="C26:D26"/>
    <mergeCell ref="B21:D21"/>
    <mergeCell ref="E25:E26"/>
    <mergeCell ref="B22:D2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2014-12-11T16:28:17Z</dcterms:modified>
</cp:coreProperties>
</file>